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90" yWindow="105" windowWidth="28065" windowHeight="12180" tabRatio="948"/>
  </bookViews>
  <sheets>
    <sheet name="Introduction" sheetId="22" r:id="rId1"/>
    <sheet name="A. HTT General" sheetId="25" r:id="rId2"/>
    <sheet name="B1. HTT Mortgage Assets" sheetId="9" r:id="rId3"/>
    <sheet name="C. HTT Harmonised Glossary" sheetId="11" r:id="rId4"/>
  </sheets>
  <definedNames>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0">Introduction!$B$2:$J$39</definedName>
  </definedNames>
  <calcPr calcId="145621"/>
</workbook>
</file>

<file path=xl/calcChain.xml><?xml version="1.0" encoding="utf-8"?>
<calcChain xmlns="http://schemas.openxmlformats.org/spreadsheetml/2006/main">
  <c r="C205" i="25" l="1"/>
  <c r="C230" i="9" l="1"/>
  <c r="F229" i="9" l="1"/>
  <c r="F228" i="9"/>
  <c r="F227" i="9"/>
  <c r="F226" i="9"/>
  <c r="F225" i="9"/>
  <c r="F224" i="9"/>
  <c r="F223" i="9"/>
  <c r="F222" i="9"/>
  <c r="F230" i="9" l="1"/>
  <c r="C195" i="9" l="1"/>
  <c r="F191" i="9" l="1"/>
  <c r="F187" i="9"/>
  <c r="F183" i="9"/>
  <c r="F179" i="9"/>
  <c r="F175" i="9"/>
  <c r="F171" i="9"/>
  <c r="F194" i="9"/>
  <c r="F190" i="9"/>
  <c r="F186" i="9"/>
  <c r="F182" i="9"/>
  <c r="F178" i="9"/>
  <c r="F174" i="9"/>
  <c r="F193" i="9"/>
  <c r="F189" i="9"/>
  <c r="F185" i="9"/>
  <c r="F181" i="9"/>
  <c r="F177" i="9"/>
  <c r="F173" i="9"/>
  <c r="F192" i="9"/>
  <c r="F188" i="9"/>
  <c r="F184" i="9"/>
  <c r="F180" i="9"/>
  <c r="F176" i="9"/>
  <c r="F172" i="9"/>
  <c r="F107" i="9"/>
  <c r="D107" i="9"/>
  <c r="C107" i="9"/>
  <c r="F195" i="9" l="1"/>
  <c r="B271" i="9"/>
  <c r="B176" i="9"/>
  <c r="B175" i="9"/>
  <c r="B174" i="9"/>
  <c r="B173" i="9"/>
  <c r="B172" i="9"/>
  <c r="B171" i="9"/>
  <c r="C177" i="25" l="1"/>
  <c r="F174" i="25" l="1"/>
  <c r="F173" i="25"/>
  <c r="D291" i="25"/>
  <c r="C291" i="25" l="1"/>
  <c r="C286" i="25"/>
  <c r="C77" i="9" l="1"/>
  <c r="C288" i="25" l="1"/>
  <c r="C298" i="25"/>
  <c r="C295" i="25"/>
  <c r="C290" i="25"/>
  <c r="D290" i="25"/>
  <c r="C292" i="25" l="1"/>
  <c r="C76" i="25" l="1"/>
  <c r="F78" i="25" l="1"/>
  <c r="F79" i="25"/>
  <c r="F80" i="25"/>
  <c r="C206" i="25"/>
  <c r="F210" i="25" l="1"/>
  <c r="F211" i="25"/>
  <c r="F213" i="25"/>
  <c r="F208" i="25"/>
  <c r="F209" i="25"/>
  <c r="F212" i="25"/>
  <c r="F77" i="9"/>
  <c r="F73" i="9"/>
  <c r="F44" i="9"/>
  <c r="D77" i="9"/>
  <c r="D73" i="9"/>
  <c r="D44" i="9"/>
  <c r="C73" i="9"/>
  <c r="C44" i="9"/>
  <c r="C15" i="9"/>
  <c r="C218" i="25"/>
  <c r="F172" i="25"/>
  <c r="C165" i="25"/>
  <c r="C151" i="25"/>
  <c r="D98" i="25"/>
  <c r="C98" i="25"/>
  <c r="F102" i="25" s="1"/>
  <c r="D76" i="25"/>
  <c r="G69" i="25" s="1"/>
  <c r="F86" i="25"/>
  <c r="C58" i="25"/>
  <c r="F55" i="25" s="1"/>
  <c r="F21" i="9" l="1"/>
  <c r="F22" i="9"/>
  <c r="F23" i="9"/>
  <c r="F24" i="9"/>
  <c r="F17" i="9"/>
  <c r="F25" i="9"/>
  <c r="F18" i="9"/>
  <c r="F26" i="9"/>
  <c r="F19" i="9"/>
  <c r="F20" i="9"/>
  <c r="F63" i="25"/>
  <c r="F62" i="25"/>
  <c r="F60" i="25"/>
  <c r="F61" i="25"/>
  <c r="F64" i="25"/>
  <c r="F220" i="25"/>
  <c r="G220" i="25"/>
  <c r="G223" i="25"/>
  <c r="G224" i="25"/>
  <c r="F221" i="25"/>
  <c r="F225" i="25"/>
  <c r="G221" i="25"/>
  <c r="G225" i="25"/>
  <c r="F222" i="25"/>
  <c r="G222" i="25"/>
  <c r="F223" i="25"/>
  <c r="F224" i="25"/>
  <c r="F156" i="25"/>
  <c r="F158" i="25"/>
  <c r="F160" i="25"/>
  <c r="F153" i="25"/>
  <c r="F157" i="25"/>
  <c r="F154" i="25"/>
  <c r="F155" i="25"/>
  <c r="F159" i="25"/>
  <c r="G92" i="25"/>
  <c r="G96" i="25"/>
  <c r="G93" i="25"/>
  <c r="G97" i="25"/>
  <c r="G95" i="25"/>
  <c r="G94" i="25"/>
  <c r="G91" i="25"/>
  <c r="G102" i="25"/>
  <c r="G70" i="25"/>
  <c r="G74" i="25"/>
  <c r="G71" i="25"/>
  <c r="G75" i="25"/>
  <c r="G73" i="25"/>
  <c r="G72" i="25"/>
  <c r="G79" i="25"/>
  <c r="F53" i="25"/>
  <c r="F59" i="25"/>
  <c r="G215" i="25"/>
  <c r="F175" i="25"/>
  <c r="F182" i="25"/>
  <c r="F181" i="25"/>
  <c r="F180" i="25"/>
  <c r="F179" i="25"/>
  <c r="F178" i="25"/>
  <c r="F185" i="25"/>
  <c r="F184" i="25"/>
  <c r="F183" i="25"/>
  <c r="F194" i="25"/>
  <c r="F199" i="25"/>
  <c r="G219" i="25"/>
  <c r="F203" i="25"/>
  <c r="F14" i="9"/>
  <c r="F13" i="9"/>
  <c r="F16" i="9"/>
  <c r="F202" i="25"/>
  <c r="F193" i="25"/>
  <c r="F217" i="25"/>
  <c r="F201" i="25"/>
  <c r="F192" i="25"/>
  <c r="F216" i="25"/>
  <c r="F200" i="25"/>
  <c r="F207" i="25"/>
  <c r="F197" i="25"/>
  <c r="G217" i="25"/>
  <c r="F191" i="25"/>
  <c r="F196" i="25"/>
  <c r="G216" i="25"/>
  <c r="G81" i="25"/>
  <c r="F204" i="25"/>
  <c r="F195" i="25"/>
  <c r="F219" i="25"/>
  <c r="F215" i="25"/>
  <c r="F198" i="25"/>
  <c r="F85" i="25"/>
  <c r="G85" i="25"/>
  <c r="F189" i="25"/>
  <c r="F81" i="25"/>
  <c r="G77" i="25"/>
  <c r="F93" i="25"/>
  <c r="G78" i="25"/>
  <c r="G80" i="25"/>
  <c r="G103" i="25"/>
  <c r="F144" i="25"/>
  <c r="F103" i="25"/>
  <c r="F176" i="25"/>
  <c r="F92" i="25"/>
  <c r="F136" i="25"/>
  <c r="F143" i="25"/>
  <c r="F106" i="25"/>
  <c r="G106" i="25"/>
  <c r="F91" i="25"/>
  <c r="F150" i="25"/>
  <c r="F142" i="25"/>
  <c r="F107" i="25"/>
  <c r="G107" i="25"/>
  <c r="F152" i="25"/>
  <c r="F149" i="25"/>
  <c r="F141" i="25"/>
  <c r="G86" i="25"/>
  <c r="F108" i="25"/>
  <c r="G108" i="25"/>
  <c r="F97" i="25"/>
  <c r="F148" i="25"/>
  <c r="F140" i="25"/>
  <c r="F99" i="25"/>
  <c r="G99" i="25"/>
  <c r="F96" i="25"/>
  <c r="F147" i="25"/>
  <c r="F139" i="25"/>
  <c r="F100" i="25"/>
  <c r="G100" i="25"/>
  <c r="F95" i="25"/>
  <c r="F146" i="25"/>
  <c r="F138" i="25"/>
  <c r="F77" i="25"/>
  <c r="F101" i="25"/>
  <c r="G101" i="25"/>
  <c r="F94" i="25"/>
  <c r="F145" i="25"/>
  <c r="F137" i="25"/>
  <c r="F54" i="25"/>
  <c r="F57" i="25"/>
  <c r="F56" i="25"/>
  <c r="D151" i="25"/>
  <c r="D125" i="25"/>
  <c r="G123" i="25" l="1"/>
  <c r="G122" i="25"/>
  <c r="F206" i="25"/>
  <c r="G114" i="25"/>
  <c r="G112" i="25"/>
  <c r="G110" i="25"/>
  <c r="G115" i="25"/>
  <c r="G113" i="25"/>
  <c r="G111" i="25"/>
  <c r="G129" i="25"/>
  <c r="G130" i="25"/>
  <c r="G134" i="25"/>
  <c r="G127" i="25"/>
  <c r="G131" i="25"/>
  <c r="G128" i="25"/>
  <c r="G132" i="25"/>
  <c r="G133" i="25"/>
  <c r="G158" i="25"/>
  <c r="G156" i="25"/>
  <c r="G153" i="25"/>
  <c r="G157" i="25"/>
  <c r="G154" i="25"/>
  <c r="G155" i="25"/>
  <c r="G159" i="25"/>
  <c r="G160" i="25"/>
  <c r="G98" i="25"/>
  <c r="G76" i="25"/>
  <c r="F151" i="25"/>
  <c r="F58" i="25"/>
  <c r="G218" i="25"/>
  <c r="F218" i="25"/>
  <c r="F98" i="25"/>
  <c r="G126" i="25"/>
  <c r="G144" i="25"/>
  <c r="G137" i="25"/>
  <c r="G145" i="25"/>
  <c r="G138" i="25"/>
  <c r="G146" i="25"/>
  <c r="G139" i="25"/>
  <c r="G147" i="25"/>
  <c r="G140" i="25"/>
  <c r="G148" i="25"/>
  <c r="G141" i="25"/>
  <c r="G149" i="25"/>
  <c r="G152" i="25"/>
  <c r="G142" i="25"/>
  <c r="G150" i="25"/>
  <c r="G143" i="25"/>
  <c r="G136" i="25"/>
  <c r="G151" i="25" l="1"/>
  <c r="C125" i="25"/>
  <c r="F123" i="25" l="1"/>
  <c r="F122" i="25"/>
  <c r="F115" i="25"/>
  <c r="F113" i="25"/>
  <c r="F111" i="25"/>
  <c r="F114" i="25"/>
  <c r="F112" i="25"/>
  <c r="F110" i="25"/>
  <c r="F134" i="25"/>
  <c r="F127" i="25"/>
  <c r="F131" i="25"/>
  <c r="F128" i="25"/>
  <c r="F132" i="25"/>
  <c r="F129" i="25"/>
  <c r="F133" i="25"/>
  <c r="F130" i="25"/>
  <c r="F126" i="25"/>
  <c r="D330" i="9"/>
  <c r="C330" i="9"/>
  <c r="D308" i="9"/>
  <c r="C308" i="9"/>
  <c r="F329" i="9" l="1"/>
  <c r="F328" i="9"/>
  <c r="F327" i="9"/>
  <c r="F326" i="9"/>
  <c r="F325" i="9"/>
  <c r="F324" i="9"/>
  <c r="F322" i="9"/>
  <c r="F323" i="9"/>
  <c r="G313" i="9"/>
  <c r="G304" i="9"/>
  <c r="G306" i="9"/>
  <c r="G309" i="9"/>
  <c r="G302" i="9"/>
  <c r="G303" i="9"/>
  <c r="G312" i="9"/>
  <c r="G305" i="9"/>
  <c r="G311" i="9"/>
  <c r="G301" i="9"/>
  <c r="G314" i="9"/>
  <c r="G310" i="9"/>
  <c r="G307" i="9"/>
  <c r="G300" i="9"/>
  <c r="G331" i="9"/>
  <c r="G332" i="9"/>
  <c r="G334" i="9"/>
  <c r="G333" i="9"/>
  <c r="G336" i="9"/>
  <c r="G335" i="9"/>
  <c r="F311" i="9"/>
  <c r="F306" i="9"/>
  <c r="F300" i="9"/>
  <c r="F314" i="9"/>
  <c r="F304" i="9"/>
  <c r="F305" i="9"/>
  <c r="F310" i="9"/>
  <c r="F307" i="9"/>
  <c r="F309" i="9"/>
  <c r="F302" i="9"/>
  <c r="F303" i="9"/>
  <c r="F313" i="9"/>
  <c r="F312" i="9"/>
  <c r="F301" i="9"/>
  <c r="F331" i="9"/>
  <c r="F336" i="9"/>
  <c r="F335" i="9"/>
  <c r="F333" i="9"/>
  <c r="F332" i="9"/>
  <c r="F334" i="9"/>
  <c r="F117" i="25"/>
  <c r="F73" i="25"/>
  <c r="C310" i="25"/>
  <c r="C297" i="25"/>
  <c r="C296" i="25"/>
  <c r="C294" i="25"/>
  <c r="C293" i="25"/>
  <c r="C289" i="25"/>
  <c r="C287" i="25"/>
  <c r="F162" i="25"/>
  <c r="G120" i="25"/>
  <c r="F330" i="9" l="1"/>
  <c r="F163" i="25"/>
  <c r="F164" i="25"/>
  <c r="F116" i="25"/>
  <c r="F119" i="25"/>
  <c r="F75" i="25"/>
  <c r="F118" i="25"/>
  <c r="F74" i="25"/>
  <c r="F70" i="25"/>
  <c r="F120" i="25"/>
  <c r="F72" i="25"/>
  <c r="F121" i="25"/>
  <c r="F69" i="25"/>
  <c r="G119" i="25"/>
  <c r="G116" i="25"/>
  <c r="G117" i="25"/>
  <c r="G121" i="25"/>
  <c r="F177" i="25"/>
  <c r="F71" i="25"/>
  <c r="F124" i="25"/>
  <c r="G118" i="25"/>
  <c r="G124" i="25"/>
  <c r="F76" i="25" l="1"/>
  <c r="G125" i="25"/>
  <c r="F125" i="25"/>
  <c r="F165" i="25"/>
  <c r="D208" i="9" l="1"/>
  <c r="C208" i="9"/>
  <c r="F201" i="9" l="1"/>
  <c r="F213" i="9"/>
  <c r="F212" i="9"/>
  <c r="F211" i="9"/>
  <c r="F210" i="9"/>
  <c r="F209" i="9"/>
  <c r="F214" i="9"/>
  <c r="G201" i="9"/>
  <c r="G214" i="9"/>
  <c r="G213" i="9"/>
  <c r="G212" i="9"/>
  <c r="G211" i="9"/>
  <c r="G210" i="9"/>
  <c r="G209" i="9"/>
  <c r="D295" i="9"/>
  <c r="C295" i="9"/>
  <c r="F294" i="9" l="1"/>
  <c r="F290" i="9"/>
  <c r="F286" i="9"/>
  <c r="F282" i="9"/>
  <c r="F278" i="9"/>
  <c r="F274" i="9"/>
  <c r="F293" i="9"/>
  <c r="F289" i="9"/>
  <c r="F285" i="9"/>
  <c r="F281" i="9"/>
  <c r="F277" i="9"/>
  <c r="F273" i="9"/>
  <c r="F292" i="9"/>
  <c r="F288" i="9"/>
  <c r="F284" i="9"/>
  <c r="F280" i="9"/>
  <c r="F276" i="9"/>
  <c r="F272" i="9"/>
  <c r="F287" i="9"/>
  <c r="F275" i="9"/>
  <c r="F291" i="9"/>
  <c r="F283" i="9"/>
  <c r="F279" i="9"/>
  <c r="F271" i="9"/>
  <c r="G293" i="9"/>
  <c r="G289" i="9"/>
  <c r="G285" i="9"/>
  <c r="G281" i="9"/>
  <c r="G277" i="9"/>
  <c r="G273" i="9"/>
  <c r="G292" i="9"/>
  <c r="G288" i="9"/>
  <c r="G284" i="9"/>
  <c r="G280" i="9"/>
  <c r="G276" i="9"/>
  <c r="G272" i="9"/>
  <c r="G290" i="9"/>
  <c r="G282" i="9"/>
  <c r="G274" i="9"/>
  <c r="G291" i="9"/>
  <c r="G287" i="9"/>
  <c r="G283" i="9"/>
  <c r="G279" i="9"/>
  <c r="G275" i="9"/>
  <c r="G271" i="9"/>
  <c r="G294" i="9"/>
  <c r="G286" i="9"/>
  <c r="G278" i="9"/>
  <c r="F231" i="9"/>
  <c r="F236" i="9"/>
  <c r="F235" i="9"/>
  <c r="F234" i="9"/>
  <c r="F233" i="9"/>
  <c r="F232" i="9"/>
  <c r="G233" i="9"/>
  <c r="G232" i="9"/>
  <c r="G231" i="9"/>
  <c r="G236" i="9"/>
  <c r="G235" i="9"/>
  <c r="G234" i="9"/>
  <c r="F206" i="9"/>
  <c r="F205" i="9"/>
  <c r="F203" i="9"/>
  <c r="F207" i="9"/>
  <c r="F204" i="9"/>
  <c r="F202" i="9"/>
  <c r="F200" i="9"/>
  <c r="G206" i="9"/>
  <c r="G205" i="9"/>
  <c r="G203" i="9"/>
  <c r="G207" i="9"/>
  <c r="G204" i="9"/>
  <c r="G202" i="9"/>
  <c r="G200" i="9"/>
  <c r="F295" i="9" l="1"/>
  <c r="G295" i="9"/>
  <c r="G330" i="9"/>
  <c r="F308" i="9"/>
  <c r="G308" i="9"/>
  <c r="F208" i="9"/>
  <c r="G208" i="9"/>
  <c r="D195" i="9"/>
  <c r="G191" i="9" l="1"/>
  <c r="G187" i="9"/>
  <c r="G183" i="9"/>
  <c r="G179" i="9"/>
  <c r="G175" i="9"/>
  <c r="G171" i="9"/>
  <c r="G194" i="9"/>
  <c r="G190" i="9"/>
  <c r="G186" i="9"/>
  <c r="G182" i="9"/>
  <c r="G178" i="9"/>
  <c r="G174" i="9"/>
  <c r="G193" i="9"/>
  <c r="G189" i="9"/>
  <c r="G185" i="9"/>
  <c r="G181" i="9"/>
  <c r="G177" i="9"/>
  <c r="G173" i="9"/>
  <c r="G192" i="9"/>
  <c r="G188" i="9"/>
  <c r="G184" i="9"/>
  <c r="G180" i="9"/>
  <c r="G176" i="9"/>
  <c r="G172" i="9"/>
  <c r="F12" i="9"/>
  <c r="F15" i="9" s="1"/>
  <c r="G195" i="9" l="1"/>
</calcChain>
</file>

<file path=xl/sharedStrings.xml><?xml version="1.0" encoding="utf-8"?>
<sst xmlns="http://schemas.openxmlformats.org/spreadsheetml/2006/main" count="1515" uniqueCount="1012">
  <si>
    <t>France</t>
  </si>
  <si>
    <t>Total</t>
  </si>
  <si>
    <t>Other</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</si>
  <si>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</si>
  <si>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</si>
  <si>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</si>
  <si>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</si>
  <si>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</si>
  <si>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</si>
  <si>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</si>
  <si>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</si>
  <si>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</si>
  <si>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</si>
  <si>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</si>
  <si>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</si>
  <si>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</si>
  <si>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</si>
  <si>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</si>
  <si>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</si>
  <si>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</si>
  <si>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</si>
  <si>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</si>
  <si>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</si>
  <si>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</si>
  <si>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</si>
  <si>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</si>
  <si>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</si>
  <si>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</si>
  <si>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</si>
  <si>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</si>
  <si>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</si>
  <si>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</si>
  <si>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</si>
  <si>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</si>
  <si>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</si>
  <si>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</si>
  <si>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</si>
  <si>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</si>
  <si>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</si>
  <si>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</si>
  <si>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</si>
  <si>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</si>
  <si>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</si>
  <si>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</si>
  <si>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</si>
  <si>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</si>
  <si>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</si>
  <si>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</si>
  <si>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</si>
  <si>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</si>
  <si>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</si>
  <si>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</si>
  <si>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</si>
  <si>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</si>
  <si>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</si>
  <si>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</si>
  <si>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</si>
  <si>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</si>
  <si>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</si>
  <si>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</si>
  <si>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</si>
  <si>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</si>
  <si>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</si>
  <si>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</si>
  <si>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</si>
  <si>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</si>
  <si>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</si>
  <si>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</si>
  <si>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</si>
  <si>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</si>
  <si>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</si>
  <si>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</si>
  <si>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</si>
  <si>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</si>
  <si>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</si>
  <si>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</si>
  <si>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</si>
  <si>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</si>
  <si>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</si>
  <si>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</si>
  <si>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</si>
  <si>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</si>
  <si>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</si>
  <si>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</si>
  <si>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</si>
  <si>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</si>
  <si>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</si>
  <si>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</si>
  <si>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</si>
  <si>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</si>
  <si>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</si>
  <si>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</si>
  <si>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</si>
  <si>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</si>
  <si>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</si>
  <si>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</si>
  <si>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</si>
  <si>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</si>
  <si>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</si>
  <si>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</si>
  <si>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</si>
  <si>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</si>
  <si>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</si>
  <si>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</si>
  <si>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</si>
  <si>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</si>
  <si>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</si>
  <si>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</si>
  <si>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</si>
  <si>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</si>
  <si>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</si>
  <si>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</si>
  <si>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</si>
  <si>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</si>
  <si>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</si>
  <si>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</si>
  <si>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</si>
  <si>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</si>
  <si>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</si>
  <si>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</si>
  <si>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</si>
  <si>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</si>
  <si>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</si>
  <si>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</si>
  <si>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</si>
  <si>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</si>
  <si>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</si>
  <si>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</si>
  <si>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</si>
  <si>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</si>
  <si>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</si>
  <si>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</si>
  <si>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</si>
  <si>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</si>
  <si>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</si>
  <si>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</si>
  <si>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</si>
  <si>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</si>
  <si>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</si>
  <si>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</si>
  <si>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</si>
  <si>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</si>
  <si>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</si>
  <si>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</si>
  <si>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</si>
  <si>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</si>
  <si>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</si>
  <si>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</si>
  <si>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</si>
  <si>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</si>
  <si>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</si>
  <si>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</si>
  <si>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</si>
  <si>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</si>
  <si>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</si>
  <si>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</si>
  <si>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</si>
  <si>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</si>
  <si>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</si>
  <si>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</si>
  <si>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</si>
  <si>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</si>
  <si>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</si>
  <si>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</si>
  <si>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</si>
  <si>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</si>
  <si>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</si>
  <si>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</si>
  <si>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</si>
  <si>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</si>
  <si>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</si>
  <si>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</si>
  <si>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</si>
  <si>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</si>
  <si>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</si>
  <si>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</si>
  <si>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</si>
  <si>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</si>
  <si>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</si>
  <si>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</si>
  <si>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</si>
  <si>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</si>
  <si>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</si>
  <si>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</si>
  <si>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</si>
  <si>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</si>
  <si>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</si>
  <si>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</si>
  <si>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</si>
  <si>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</si>
  <si>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</si>
  <si>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</si>
  <si>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</si>
  <si>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</si>
  <si>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</si>
  <si>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</si>
  <si>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</si>
  <si>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</si>
  <si>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</si>
  <si>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</si>
  <si>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</si>
  <si>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</si>
  <si>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</si>
  <si>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</si>
  <si>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</si>
  <si>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</si>
  <si>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</si>
  <si>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</si>
  <si>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</si>
  <si>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</si>
  <si>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</si>
  <si>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</si>
  <si>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</si>
  <si>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</si>
  <si>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</si>
  <si>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</si>
  <si>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</si>
  <si>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</si>
  <si>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</si>
  <si>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</si>
  <si>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</si>
  <si>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</si>
  <si>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</si>
  <si>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</si>
  <si>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</si>
  <si>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</si>
  <si>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</si>
  <si>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</si>
  <si>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</si>
  <si>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</si>
  <si>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</si>
  <si>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</si>
  <si>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</si>
  <si>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</si>
  <si>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</si>
  <si>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</si>
  <si>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</si>
  <si>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</si>
  <si>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</si>
  <si>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</si>
  <si>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</si>
  <si>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</si>
  <si>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</si>
  <si>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</si>
  <si>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</si>
  <si>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</si>
  <si>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</si>
  <si>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</si>
  <si>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</si>
  <si>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</si>
  <si>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</si>
  <si>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</si>
  <si>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</si>
  <si>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</si>
  <si>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</si>
  <si>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</si>
  <si>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</si>
  <si>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C: HTT Harmonised Glossary</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</si>
  <si>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</si>
  <si>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</si>
  <si>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</si>
  <si>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</si>
  <si>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</si>
  <si>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</si>
  <si>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</si>
  <si>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</si>
  <si>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</si>
  <si>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</si>
  <si>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</si>
  <si>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</si>
  <si>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</si>
  <si>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</si>
  <si>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</si>
  <si>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</si>
  <si>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</si>
  <si>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</si>
  <si>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</si>
  <si>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</si>
  <si>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</si>
  <si>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</si>
  <si>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</si>
  <si>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</si>
  <si>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</si>
  <si>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</si>
  <si>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</si>
  <si>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</si>
  <si>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</si>
  <si>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</si>
  <si>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</si>
  <si>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</si>
  <si>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</si>
  <si>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</si>
  <si>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</si>
  <si>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</si>
  <si>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</si>
  <si>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</si>
  <si>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</si>
  <si>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</si>
  <si>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</si>
  <si>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</si>
  <si>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</si>
  <si>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</si>
  <si>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</si>
  <si>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</si>
  <si>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</si>
  <si>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</si>
  <si>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</si>
  <si>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</si>
  <si>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</si>
  <si>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</si>
  <si>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</si>
  <si>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</si>
  <si>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</si>
  <si>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</si>
  <si>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</si>
  <si>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</si>
  <si>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</si>
  <si>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</si>
  <si>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</si>
  <si>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</si>
  <si>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</si>
  <si>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</si>
  <si>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</si>
  <si>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</si>
  <si>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</si>
  <si>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</si>
  <si>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</si>
  <si>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</si>
  <si>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</si>
  <si>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</si>
  <si>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</si>
  <si>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</si>
  <si>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</si>
  <si>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</si>
  <si>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</si>
  <si>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</si>
  <si>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</si>
  <si>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</si>
  <si>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</si>
  <si>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</si>
  <si>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</si>
  <si>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</si>
  <si>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</si>
  <si>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</si>
  <si>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</si>
  <si>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</si>
  <si>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</si>
  <si>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</si>
  <si>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</si>
  <si>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</si>
  <si>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</si>
  <si>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</si>
  <si>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</si>
  <si>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</si>
  <si>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</si>
  <si>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</si>
  <si>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</si>
  <si>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</si>
  <si>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</si>
  <si>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</si>
  <si>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</si>
  <si>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</si>
  <si>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</si>
  <si>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</si>
  <si>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</si>
  <si>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</si>
  <si>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</si>
  <si>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</si>
  <si>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</si>
  <si>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</si>
  <si>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</si>
  <si>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</si>
  <si>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</si>
  <si>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</si>
  <si>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</si>
  <si>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</si>
  <si>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</si>
  <si>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</si>
  <si>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</si>
  <si>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</si>
  <si>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</si>
  <si>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</si>
  <si>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</si>
  <si>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</si>
  <si>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</si>
  <si>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</si>
  <si>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</si>
  <si>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</si>
  <si>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</si>
  <si>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</si>
  <si>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</si>
  <si>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</si>
  <si>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</si>
  <si>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</si>
  <si>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</si>
  <si>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</si>
  <si>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</si>
  <si>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</si>
  <si>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</si>
  <si>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</si>
  <si>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</si>
  <si>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</si>
  <si>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</si>
  <si>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</si>
  <si>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</si>
  <si>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</si>
  <si>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</si>
  <si>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</si>
  <si>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</si>
  <si>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</si>
  <si>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</si>
  <si>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</si>
  <si>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</si>
  <si>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</si>
  <si>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</si>
  <si>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</si>
  <si>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</si>
  <si>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</si>
  <si>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</si>
  <si>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</si>
  <si>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</si>
  <si>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</si>
  <si>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</si>
  <si>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</si>
  <si>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</si>
  <si>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</si>
  <si>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</si>
  <si>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</si>
  <si>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</si>
  <si>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</si>
  <si>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</si>
  <si>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</si>
  <si>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</si>
  <si>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</si>
  <si>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</si>
  <si>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</si>
  <si>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</si>
  <si>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</si>
  <si>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</si>
  <si>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</si>
  <si>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</si>
  <si>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</si>
  <si>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</si>
  <si>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</si>
  <si>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</si>
  <si>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</si>
  <si>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</si>
  <si>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</si>
  <si>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</si>
  <si>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</si>
  <si>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</si>
  <si>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</si>
  <si>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</si>
  <si>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</si>
  <si>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</si>
  <si>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</si>
  <si>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</si>
  <si>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</si>
  <si>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</si>
  <si>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</si>
  <si>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</si>
  <si>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</si>
  <si>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</si>
  <si>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</si>
  <si>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</si>
  <si>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</si>
  <si>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</si>
  <si>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</si>
  <si>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</si>
  <si>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</si>
  <si>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</si>
  <si>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</si>
  <si>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</si>
  <si>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</si>
  <si>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</si>
  <si>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</si>
  <si>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</si>
  <si>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</si>
  <si>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</si>
  <si>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</si>
  <si>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</si>
  <si>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</si>
  <si>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</si>
  <si>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</si>
  <si>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</si>
  <si>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</si>
  <si>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</si>
  <si>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</si>
  <si>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</si>
  <si>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</si>
  <si>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</si>
  <si>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</si>
  <si>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</si>
  <si>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</si>
  <si>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</si>
  <si>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</si>
  <si>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</si>
  <si>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</si>
  <si>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</si>
  <si>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</si>
  <si>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</si>
  <si>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</si>
  <si>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</si>
  <si>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</si>
  <si>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</si>
  <si>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</si>
  <si>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</si>
  <si>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</si>
  <si>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</si>
  <si>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</si>
  <si>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</si>
  <si>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</si>
  <si>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</si>
  <si>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</si>
  <si>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</si>
  <si>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</si>
  <si>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</si>
  <si>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</si>
  <si>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</si>
  <si>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</si>
  <si>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</si>
  <si>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</si>
  <si>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</si>
  <si>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</si>
  <si>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</si>
  <si>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</si>
  <si>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</si>
  <si>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</si>
  <si>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</si>
  <si>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</si>
  <si>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</si>
  <si>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</si>
  <si>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</si>
  <si>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</si>
  <si>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</si>
  <si>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</si>
  <si>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</si>
  <si>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</si>
  <si>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</si>
  <si>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</si>
  <si>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</si>
  <si>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</si>
  <si>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</si>
  <si>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</si>
  <si>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</si>
  <si>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</si>
  <si>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</si>
  <si>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</si>
  <si>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</si>
  <si>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</si>
  <si>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</si>
  <si>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</si>
  <si>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</si>
  <si>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</si>
  <si>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</si>
  <si>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</si>
  <si>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</si>
  <si>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</si>
  <si>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</si>
  <si>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</si>
  <si>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</si>
  <si>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</si>
  <si>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</si>
  <si>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</si>
  <si>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</si>
  <si>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</si>
  <si>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</si>
  <si>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</si>
  <si>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</si>
  <si>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</si>
  <si>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</si>
  <si>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</si>
  <si>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</si>
  <si>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</si>
  <si>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</si>
  <si>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</si>
  <si>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</si>
  <si>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</si>
  <si>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</si>
  <si>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</si>
  <si>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</si>
  <si>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</si>
  <si>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</si>
  <si>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</si>
  <si>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</si>
  <si>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</si>
  <si>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</si>
  <si>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</si>
  <si>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</si>
  <si>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</si>
  <si>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</si>
  <si>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</si>
  <si>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</si>
  <si>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</si>
  <si>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</si>
  <si>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</si>
  <si>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</si>
  <si>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</si>
  <si>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</si>
  <si>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</si>
  <si>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</si>
  <si>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</si>
  <si>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</si>
  <si>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</si>
  <si>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</si>
  <si>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</si>
  <si>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</si>
  <si>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</si>
  <si>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</si>
  <si>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</si>
  <si>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</si>
  <si>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</si>
  <si>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</si>
  <si>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</si>
  <si>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</si>
  <si>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</si>
  <si>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</si>
  <si>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</si>
  <si>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</si>
  <si>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</si>
  <si>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</si>
  <si>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</si>
  <si>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</si>
  <si>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</si>
  <si>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</si>
  <si>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</si>
  <si>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</si>
  <si>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</si>
  <si>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</si>
  <si>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</si>
  <si>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</si>
  <si>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</si>
  <si>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</si>
  <si>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</si>
  <si>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</si>
  <si>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</si>
  <si>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</si>
  <si>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</si>
  <si>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</si>
  <si>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</si>
  <si>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</si>
  <si>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</si>
  <si>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</si>
  <si>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</si>
  <si>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</si>
  <si>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</si>
  <si>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</si>
  <si>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</si>
  <si>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</si>
  <si>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</si>
  <si>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</si>
  <si>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</si>
  <si>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</si>
  <si>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</si>
  <si>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</si>
  <si>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</si>
  <si>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</si>
  <si>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</si>
  <si>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</si>
  <si>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</si>
  <si>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</si>
  <si>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</si>
  <si>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</si>
  <si>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</si>
  <si>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</si>
  <si>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</si>
  <si>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</si>
  <si>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</si>
  <si>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</si>
  <si>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</si>
  <si>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</si>
  <si>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</si>
  <si>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</si>
  <si>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</si>
  <si>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</si>
  <si>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</si>
  <si>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</si>
  <si>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</si>
  <si>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</si>
  <si>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</si>
  <si>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</si>
  <si>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</si>
  <si>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</si>
  <si>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</si>
  <si>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</si>
  <si>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</si>
  <si>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</si>
  <si>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</si>
  <si>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</si>
  <si>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</si>
  <si>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</si>
  <si>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</si>
  <si>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</si>
  <si>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</si>
  <si>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</si>
  <si>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</si>
  <si>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</si>
  <si>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</si>
  <si>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</si>
  <si>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</si>
  <si>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</si>
  <si>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</si>
  <si>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</si>
  <si>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</si>
  <si>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</si>
  <si>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</si>
  <si>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</si>
  <si>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</si>
  <si>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</si>
  <si>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</si>
  <si>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</si>
  <si>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</si>
  <si>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</si>
  <si>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</si>
  <si>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</si>
  <si>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</si>
  <si>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</si>
  <si>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</si>
  <si>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</si>
  <si>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</si>
  <si>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</si>
  <si>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</si>
  <si>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</si>
  <si>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</si>
  <si>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</si>
  <si>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</si>
  <si>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</si>
  <si>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</si>
  <si>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</si>
  <si>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</si>
  <si>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</si>
  <si>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</si>
  <si>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</si>
  <si>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</si>
  <si>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</si>
  <si>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</si>
  <si>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</si>
  <si>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</si>
  <si>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</si>
  <si>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</si>
  <si>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</si>
  <si>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</si>
  <si>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</si>
  <si>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</si>
  <si>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</si>
  <si>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</si>
  <si>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</si>
  <si>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</si>
  <si>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</si>
  <si>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</si>
  <si>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</si>
  <si>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</si>
  <si>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</si>
  <si>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</si>
  <si>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</si>
  <si>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</si>
  <si>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</si>
  <si>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</si>
  <si>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</si>
  <si>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</si>
  <si>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</si>
  <si>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</si>
  <si>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</si>
  <si>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</si>
  <si>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</si>
  <si>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</si>
  <si>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</si>
  <si>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</si>
  <si>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</si>
  <si>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</si>
  <si>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</si>
  <si>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</si>
  <si>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</si>
  <si>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</si>
  <si>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</si>
  <si>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</si>
  <si>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</si>
  <si>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</si>
  <si>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</si>
  <si>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</si>
  <si>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</si>
  <si>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</si>
  <si>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</si>
  <si>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</si>
  <si>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</si>
  <si>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</si>
  <si>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</si>
  <si>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</si>
  <si>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</si>
  <si>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</si>
  <si>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</si>
  <si>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</si>
  <si>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</si>
  <si>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</si>
  <si>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</si>
  <si>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</si>
  <si>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</si>
  <si>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</si>
  <si>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</si>
  <si>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</si>
  <si>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</si>
  <si>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</si>
  <si>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</si>
  <si>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</si>
  <si>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</si>
  <si>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</si>
  <si>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</si>
  <si>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</si>
  <si>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</si>
  <si>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</si>
  <si>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</si>
  <si>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</si>
  <si>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</si>
  <si>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</si>
  <si>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</si>
  <si>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</si>
  <si>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</si>
  <si>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</si>
  <si>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</si>
  <si>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</si>
  <si>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</si>
  <si>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</si>
  <si>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</si>
  <si>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</si>
  <si>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</si>
  <si>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</si>
  <si>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</si>
  <si>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</si>
  <si>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</si>
  <si>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</si>
  <si>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</si>
  <si>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</si>
  <si>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</si>
  <si>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</si>
  <si>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</si>
  <si>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</si>
  <si>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</si>
  <si>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</si>
  <si>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</si>
  <si>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</si>
  <si>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</si>
  <si>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</si>
  <si>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</si>
  <si>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</si>
  <si>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</si>
  <si>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</si>
  <si>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</si>
  <si>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</si>
  <si>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</si>
  <si>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</si>
  <si>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</si>
  <si>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</si>
  <si>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</si>
  <si>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</si>
  <si>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</si>
  <si>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</si>
  <si>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</si>
  <si>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</si>
  <si>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</si>
  <si>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</si>
  <si>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</si>
  <si>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</si>
  <si>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</si>
  <si>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</si>
  <si>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</si>
  <si>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</si>
  <si>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</si>
  <si>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</si>
  <si>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</si>
  <si>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</si>
  <si>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</si>
  <si>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</si>
  <si>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</si>
  <si>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</si>
  <si>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</si>
  <si>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</si>
  <si>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</si>
  <si>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</si>
  <si>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</si>
  <si>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</si>
  <si>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</si>
  <si>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</si>
  <si>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</si>
  <si>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</si>
  <si>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</si>
  <si>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</si>
  <si>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</si>
  <si>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</si>
  <si>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</si>
  <si>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</si>
  <si>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</si>
  <si>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</si>
  <si>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</si>
  <si>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</si>
  <si>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</si>
  <si>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</si>
  <si>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</si>
  <si>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</si>
  <si>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</si>
  <si>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</si>
  <si>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</si>
  <si>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</si>
  <si>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</si>
  <si>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</si>
  <si>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</si>
  <si>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</si>
  <si>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</si>
  <si>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</si>
  <si>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</si>
  <si>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</si>
  <si>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</si>
  <si>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</si>
  <si>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</si>
  <si>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</si>
  <si>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</si>
  <si>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</si>
  <si>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</si>
  <si>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</si>
  <si>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</si>
  <si>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</si>
  <si>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</si>
  <si>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</si>
  <si>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</si>
  <si>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</si>
  <si>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</si>
  <si>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</si>
  <si>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</si>
  <si>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</si>
  <si>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</si>
  <si>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</si>
  <si>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</si>
  <si>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</si>
  <si>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</si>
  <si>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</si>
  <si>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</si>
  <si>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</si>
  <si>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</si>
  <si>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</si>
  <si>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</si>
  <si>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</si>
  <si>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</si>
  <si>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</si>
  <si>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</si>
  <si>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</si>
  <si>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</si>
  <si>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</si>
  <si>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</si>
  <si>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</si>
  <si>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</si>
  <si>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</si>
  <si>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</si>
  <si>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</si>
  <si>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</si>
  <si>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</si>
  <si>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</si>
  <si>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</si>
  <si>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</si>
  <si>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</si>
  <si>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</si>
  <si>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</si>
  <si>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</si>
  <si>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</si>
  <si>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</si>
  <si>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</si>
  <si>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</si>
  <si>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</si>
  <si>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</si>
  <si>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</si>
  <si>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</si>
  <si>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</si>
  <si>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</si>
  <si>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</si>
  <si>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</si>
  <si>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Greater Stockholm</t>
  </si>
  <si>
    <t>Greater Gothenburg</t>
  </si>
  <si>
    <t>Greater Malmoe</t>
  </si>
  <si>
    <t>South Sweden</t>
  </si>
  <si>
    <t>West Sweden</t>
  </si>
  <si>
    <t>North Sweden</t>
  </si>
  <si>
    <t>East Sweden</t>
  </si>
  <si>
    <t>Outside Sweden</t>
  </si>
  <si>
    <t>Sum</t>
  </si>
  <si>
    <t>Residential*</t>
  </si>
  <si>
    <t>Commercial*</t>
  </si>
  <si>
    <t>Agriculture*</t>
  </si>
  <si>
    <t>3.00-4.00</t>
  </si>
  <si>
    <t>4.00-5.00</t>
  </si>
  <si>
    <t>5.00-10.00</t>
  </si>
  <si>
    <t>10.00-20.00</t>
  </si>
  <si>
    <t>20.00-</t>
  </si>
  <si>
    <t>1.00-2.50</t>
  </si>
  <si>
    <t>2.50-5.00</t>
  </si>
  <si>
    <t>10.00-25.00</t>
  </si>
  <si>
    <t>25.00-50.00</t>
  </si>
  <si>
    <t>50.00-100.00</t>
  </si>
  <si>
    <t>100.00-.250.00</t>
  </si>
  <si>
    <t>250.00</t>
  </si>
  <si>
    <t>Landshypotek Bank AB (publ)</t>
  </si>
  <si>
    <t>A loan where interest, repayments or overdrafts have been due for payment for more than 60 days</t>
  </si>
  <si>
    <t>For the assets, floating refers to loans with interest period less than 1 year</t>
  </si>
  <si>
    <t>Contractual maturity : Contractual repayments are distributed by buckets . If there is no amortization plan or no specified maturity date a 30 year maturity is applied.</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</si>
  <si>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</si>
  <si>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</si>
  <si>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amount by which nominal value of the cover pool exceeds the nominal outstanding amount of covered bonds. (Cover pool Assets - Outstanding Covered Bonds / Outstanding Covered Bonds)</t>
  </si>
  <si>
    <t>According to Swedish law the legal minimum OC is 2%.</t>
  </si>
  <si>
    <t>Hard bullet is reported on initial maturity, soft bullet on extended maturity. The Swedish domestic covered bonds are only hard bullets at present.</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</si>
  <si>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</si>
  <si>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</si>
  <si>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https://www.landshypotek.se/om-landshypotek/investerarrelationer/</t>
  </si>
  <si>
    <t>Y</t>
  </si>
  <si>
    <t>external</t>
  </si>
  <si>
    <t>30/09/2019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</si>
</sst>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_ ;[Red]\-#,##0\ "/>
    <numFmt numFmtId="167" formatCode="###,000"/>
  </numFmts>
  <fonts count="43"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b/>
      <sz val="10"/>
      <color theme="1"/>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s>
  <fills count="26">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DDDDDD"/>
      </left>
      <right style="thin">
        <color rgb="FFDDDDDD"/>
      </right>
      <top style="thin">
        <color rgb="FFDDDDDD"/>
      </top>
      <bottom style="thin">
        <color rgb="FFDDDDDD"/>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s>
  <cellStyleXfs count="156">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4"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3" fontId="10" fillId="0" borderId="14"/>
    <xf numFmtId="0" fontId="31" fillId="9" borderId="15" applyNumberFormat="0" applyAlignment="0" applyProtection="0">
      <alignment horizontal="left" vertical="center" indent="1"/>
    </xf>
    <xf numFmtId="167" fontId="32" fillId="0" borderId="16" applyNumberFormat="0" applyProtection="0">
      <alignment horizontal="right" vertical="center"/>
    </xf>
    <xf numFmtId="167" fontId="31" fillId="0" borderId="17" applyNumberFormat="0" applyProtection="0">
      <alignment horizontal="right" vertical="center"/>
    </xf>
    <xf numFmtId="167" fontId="32" fillId="10" borderId="15" applyNumberFormat="0" applyAlignment="0" applyProtection="0">
      <alignment horizontal="left" vertical="center" indent="1"/>
    </xf>
    <xf numFmtId="0" fontId="33" fillId="11" borderId="17" applyNumberFormat="0" applyAlignment="0">
      <alignment horizontal="left" vertical="center" indent="1"/>
      <protection locked="0"/>
    </xf>
    <xf numFmtId="0" fontId="33" fillId="12" borderId="17" applyNumberFormat="0" applyAlignment="0" applyProtection="0">
      <alignment horizontal="left" vertical="center" indent="1"/>
    </xf>
    <xf numFmtId="167" fontId="32" fillId="13" borderId="16" applyNumberFormat="0" applyBorder="0">
      <alignment horizontal="right" vertical="center"/>
      <protection locked="0"/>
    </xf>
    <xf numFmtId="0" fontId="33" fillId="11" borderId="17" applyNumberFormat="0" applyAlignment="0">
      <alignment horizontal="left" vertical="center" indent="1"/>
      <protection locked="0"/>
    </xf>
    <xf numFmtId="167" fontId="31" fillId="12" borderId="17" applyNumberFormat="0" applyProtection="0">
      <alignment horizontal="right" vertical="center"/>
    </xf>
    <xf numFmtId="167" fontId="31" fillId="13" borderId="17" applyNumberFormat="0" applyBorder="0">
      <alignment horizontal="right" vertical="center"/>
      <protection locked="0"/>
    </xf>
    <xf numFmtId="167" fontId="34" fillId="14" borderId="18" applyNumberFormat="0" applyBorder="0" applyAlignment="0" applyProtection="0">
      <alignment horizontal="right" vertical="center" indent="1"/>
    </xf>
    <xf numFmtId="167" fontId="35" fillId="15" borderId="18" applyNumberFormat="0" applyBorder="0" applyAlignment="0" applyProtection="0">
      <alignment horizontal="right" vertical="center" indent="1"/>
    </xf>
    <xf numFmtId="167" fontId="35" fillId="16" borderId="18" applyNumberFormat="0" applyBorder="0" applyAlignment="0" applyProtection="0">
      <alignment horizontal="right" vertical="center" indent="1"/>
    </xf>
    <xf numFmtId="167" fontId="36" fillId="17" borderId="18" applyNumberFormat="0" applyBorder="0" applyAlignment="0" applyProtection="0">
      <alignment horizontal="right" vertical="center" indent="1"/>
    </xf>
    <xf numFmtId="167" fontId="36" fillId="18" borderId="18" applyNumberFormat="0" applyBorder="0" applyAlignment="0" applyProtection="0">
      <alignment horizontal="right" vertical="center" indent="1"/>
    </xf>
    <xf numFmtId="167" fontId="36" fillId="19" borderId="18" applyNumberFormat="0" applyBorder="0" applyAlignment="0" applyProtection="0">
      <alignment horizontal="right" vertical="center" indent="1"/>
    </xf>
    <xf numFmtId="167" fontId="37" fillId="20" borderId="18" applyNumberFormat="0" applyBorder="0" applyAlignment="0" applyProtection="0">
      <alignment horizontal="right" vertical="center" indent="1"/>
    </xf>
    <xf numFmtId="167" fontId="37" fillId="21" borderId="18" applyNumberFormat="0" applyBorder="0" applyAlignment="0" applyProtection="0">
      <alignment horizontal="right" vertical="center" indent="1"/>
    </xf>
    <xf numFmtId="167" fontId="37" fillId="22" borderId="18" applyNumberFormat="0" applyBorder="0" applyAlignment="0" applyProtection="0">
      <alignment horizontal="right" vertical="center" indent="1"/>
    </xf>
    <xf numFmtId="0" fontId="38" fillId="0" borderId="15" applyNumberFormat="0" applyFont="0" applyFill="0" applyAlignment="0" applyProtection="0"/>
    <xf numFmtId="167" fontId="32" fillId="10" borderId="15" applyNumberFormat="0" applyAlignment="0" applyProtection="0">
      <alignment horizontal="left" vertical="center" indent="1"/>
    </xf>
    <xf numFmtId="0" fontId="31" fillId="9" borderId="17" applyNumberFormat="0" applyAlignment="0" applyProtection="0">
      <alignment horizontal="left" vertical="center" indent="1"/>
    </xf>
    <xf numFmtId="0" fontId="33" fillId="23" borderId="15" applyNumberFormat="0" applyAlignment="0" applyProtection="0">
      <alignment horizontal="left" vertical="center" indent="1"/>
    </xf>
    <xf numFmtId="0" fontId="33" fillId="24" borderId="15" applyNumberFormat="0" applyAlignment="0" applyProtection="0">
      <alignment horizontal="left" vertical="center" indent="1"/>
    </xf>
    <xf numFmtId="0" fontId="33" fillId="25" borderId="15" applyNumberFormat="0" applyAlignment="0" applyProtection="0">
      <alignment horizontal="left" vertical="center" indent="1"/>
    </xf>
    <xf numFmtId="0" fontId="33" fillId="13" borderId="15" applyNumberFormat="0" applyAlignment="0" applyProtection="0">
      <alignment horizontal="left" vertical="center" indent="1"/>
    </xf>
    <xf numFmtId="0" fontId="33" fillId="12" borderId="17" applyNumberFormat="0" applyAlignment="0" applyProtection="0">
      <alignment horizontal="left" vertical="center" indent="1"/>
    </xf>
    <xf numFmtId="0" fontId="39" fillId="0" borderId="19" applyNumberFormat="0" applyFill="0" applyBorder="0" applyAlignment="0" applyProtection="0"/>
    <xf numFmtId="0" fontId="40" fillId="0" borderId="19" applyNumberFormat="0" applyBorder="0" applyAlignment="0" applyProtection="0"/>
    <xf numFmtId="0" fontId="39" fillId="11" borderId="17" applyNumberFormat="0" applyAlignment="0">
      <alignment horizontal="left" vertical="center" indent="1"/>
      <protection locked="0"/>
    </xf>
    <xf numFmtId="0" fontId="39" fillId="11" borderId="17" applyNumberFormat="0" applyAlignment="0">
      <alignment horizontal="left" vertical="center" indent="1"/>
      <protection locked="0"/>
    </xf>
    <xf numFmtId="0" fontId="39" fillId="12" borderId="17" applyNumberFormat="0" applyAlignment="0" applyProtection="0">
      <alignment horizontal="left" vertical="center" indent="1"/>
    </xf>
    <xf numFmtId="167" fontId="41" fillId="12" borderId="17" applyNumberFormat="0" applyProtection="0">
      <alignment horizontal="right" vertical="center"/>
    </xf>
    <xf numFmtId="167" fontId="42" fillId="13" borderId="16" applyNumberFormat="0" applyBorder="0">
      <alignment horizontal="right" vertical="center"/>
      <protection locked="0"/>
    </xf>
    <xf numFmtId="167" fontId="41" fillId="13" borderId="17" applyNumberFormat="0" applyBorder="0">
      <alignment horizontal="right" vertical="center"/>
      <protection locked="0"/>
    </xf>
    <xf numFmtId="167" fontId="32" fillId="0" borderId="16" applyNumberFormat="0" applyFill="0" applyBorder="0" applyAlignment="0" applyProtection="0">
      <alignment horizontal="right" vertical="center"/>
    </xf>
    <xf numFmtId="167" fontId="32" fillId="0" borderId="16" applyNumberFormat="0" applyFill="0" applyBorder="0" applyAlignment="0" applyProtection="0">
      <alignment horizontal="right" vertical="center"/>
    </xf>
    <xf numFmtId="0" fontId="38" fillId="0" borderId="20" applyNumberFormat="0" applyFont="0" applyFill="0" applyAlignment="0" applyProtection="0"/>
  </cellStyleXfs>
  <cellXfs count="133">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0" fillId="0" borderId="0" xfId="0" applyFont="1" applyAlignment="1"/>
    <xf numFmtId="0" fontId="12" fillId="0" borderId="6" xfId="0" applyFont="1" applyBorder="1"/>
    <xf numFmtId="0" fontId="12" fillId="0" borderId="7" xfId="0" applyFont="1" applyBorder="1"/>
    <xf numFmtId="0" fontId="12" fillId="0" borderId="8"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8" fillId="7"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4" fillId="0" borderId="0" xfId="116" applyFont="1" applyAlignment="1"/>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right"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3" fillId="0" borderId="11" xfId="116" quotePrefix="1" applyFill="1" applyBorder="1" applyAlignment="1">
      <alignment horizontal="right"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7" borderId="0" xfId="0" quotePrefix="1" applyFont="1" applyFill="1" applyBorder="1" applyAlignment="1">
      <alignment horizontal="center" vertical="center" wrapText="1"/>
    </xf>
    <xf numFmtId="0" fontId="30" fillId="6" borderId="0" xfId="0" applyFont="1" applyFill="1" applyBorder="1" applyAlignment="1">
      <alignment horizontal="center" vertical="center" wrapText="1"/>
    </xf>
    <xf numFmtId="0" fontId="8" fillId="8" borderId="0" xfId="0" applyFont="1" applyFill="1" applyBorder="1"/>
    <xf numFmtId="0" fontId="10" fillId="8" borderId="0" xfId="0" applyFont="1" applyFill="1" applyBorder="1"/>
    <xf numFmtId="3" fontId="8" fillId="0" borderId="0" xfId="0" applyNumberFormat="1" applyFont="1" applyFill="1" applyBorder="1" applyAlignment="1">
      <alignment horizontal="center" vertical="center" wrapText="1"/>
    </xf>
    <xf numFmtId="9" fontId="26"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165" fontId="8" fillId="0" borderId="0" xfId="1"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0" fontId="24" fillId="3" borderId="0" xfId="116" applyFont="1" applyFill="1" applyBorder="1" applyAlignment="1">
      <alignment horizontal="center"/>
    </xf>
    <xf numFmtId="0" fontId="24" fillId="0" borderId="0" xfId="116" applyFont="1" applyAlignment="1"/>
  </cellXfs>
  <cellStyles count="156">
    <cellStyle name="ASCB - Summa" xfId="117"/>
    <cellStyle name="Comma 2" xfId="113"/>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Följd hyperlänk" xfId="28" builtinId="9" hidden="1"/>
    <cellStyle name="Följd hyperlänk" xfId="29" builtinId="9" hidden="1"/>
    <cellStyle name="Följd hyperlänk" xfId="30" builtinId="9" hidden="1"/>
    <cellStyle name="Följd hyperlänk" xfId="31" builtinId="9" hidden="1"/>
    <cellStyle name="Följd hyperlänk" xfId="32" builtinId="9" hidden="1"/>
    <cellStyle name="Följd hyperlänk" xfId="33" builtinId="9" hidden="1"/>
    <cellStyle name="Följd hyperlänk" xfId="34" builtinId="9" hidden="1"/>
    <cellStyle name="Följd hyperlänk" xfId="35" builtinId="9" hidden="1"/>
    <cellStyle name="Följd hyperlänk" xfId="36" builtinId="9" hidden="1"/>
    <cellStyle name="Följd hyperlänk" xfId="37" builtinId="9" hidden="1"/>
    <cellStyle name="Följd hyperlänk" xfId="38" builtinId="9" hidden="1"/>
    <cellStyle name="Följd hyperlänk" xfId="39" builtinId="9" hidden="1"/>
    <cellStyle name="Följd hyperlänk" xfId="40" builtinId="9" hidden="1"/>
    <cellStyle name="Följd hyperlänk" xfId="41" builtinId="9" hidden="1"/>
    <cellStyle name="Följd hyperlänk" xfId="42" builtinId="9" hidden="1"/>
    <cellStyle name="Följd hyperlänk" xfId="43" builtinId="9" hidden="1"/>
    <cellStyle name="Följd hyperlänk" xfId="44" builtinId="9" hidden="1"/>
    <cellStyle name="Följd hyperlänk" xfId="45" builtinId="9" hidden="1"/>
    <cellStyle name="Följd hyperlänk" xfId="46" builtinId="9" hidden="1"/>
    <cellStyle name="Följd hyperlänk" xfId="47" builtinId="9" hidden="1"/>
    <cellStyle name="Följd hyperlänk" xfId="48" builtinId="9" hidden="1"/>
    <cellStyle name="Följd hyperlänk" xfId="49" builtinId="9" hidden="1"/>
    <cellStyle name="Följd hyperlänk" xfId="50" builtinId="9" hidden="1"/>
    <cellStyle name="Följd hyperlänk" xfId="51" builtinId="9" hidden="1"/>
    <cellStyle name="Följd hyperlänk" xfId="52" builtinId="9" hidden="1"/>
    <cellStyle name="Följd hyperlänk" xfId="53" builtinId="9" hidden="1"/>
    <cellStyle name="Följd hyperlänk" xfId="54" builtinId="9" hidden="1"/>
    <cellStyle name="Följd hyperlänk" xfId="55" builtinId="9" hidden="1"/>
    <cellStyle name="Följd hyperlänk" xfId="56" builtinId="9" hidden="1"/>
    <cellStyle name="Följd hyperlänk" xfId="57" builtinId="9" hidden="1"/>
    <cellStyle name="Följd hyperlänk" xfId="58" builtinId="9" hidden="1"/>
    <cellStyle name="Följd hyperlänk" xfId="59" builtinId="9" hidden="1"/>
    <cellStyle name="Följd hyperlänk" xfId="60" builtinId="9" hidden="1"/>
    <cellStyle name="Följd hyperlänk" xfId="61" builtinId="9" hidden="1"/>
    <cellStyle name="Följd hyperlänk" xfId="62" builtinId="9" hidden="1"/>
    <cellStyle name="Följd hyperlänk" xfId="63" builtinId="9" hidden="1"/>
    <cellStyle name="Följd hyperlänk" xfId="64" builtinId="9" hidden="1"/>
    <cellStyle name="Följd hyperlänk" xfId="65" builtinId="9" hidden="1"/>
    <cellStyle name="Följd hyperlänk" xfId="66" builtinId="9" hidden="1"/>
    <cellStyle name="Följd hyperlänk" xfId="67" builtinId="9" hidden="1"/>
    <cellStyle name="Följd hyperlänk" xfId="68" builtinId="9" hidden="1"/>
    <cellStyle name="Följd hyperlänk" xfId="69" builtinId="9" hidden="1"/>
    <cellStyle name="Följd hyperlänk" xfId="70" builtinId="9" hidden="1"/>
    <cellStyle name="Följd hyperlänk" xfId="71" builtinId="9" hidden="1"/>
    <cellStyle name="Följd hyperlänk" xfId="72" builtinId="9" hidden="1"/>
    <cellStyle name="Följd hyperlänk" xfId="73" builtinId="9" hidden="1"/>
    <cellStyle name="Följd hyperlänk" xfId="74" builtinId="9" hidden="1"/>
    <cellStyle name="Följd hyperlänk" xfId="75" builtinId="9" hidden="1"/>
    <cellStyle name="Följd hyperlänk" xfId="76" builtinId="9" hidden="1"/>
    <cellStyle name="Följd hyperlänk" xfId="77" builtinId="9" hidden="1"/>
    <cellStyle name="Följd hyperlänk" xfId="78" builtinId="9" hidden="1"/>
    <cellStyle name="Följd hyperlänk" xfId="79" builtinId="9" hidden="1"/>
    <cellStyle name="Följd hyperlänk" xfId="80" builtinId="9" hidden="1"/>
    <cellStyle name="Följd hyperlänk" xfId="81" builtinId="9" hidden="1"/>
    <cellStyle name="Följd hyperlänk" xfId="82" builtinId="9" hidden="1"/>
    <cellStyle name="Följd hyperlänk" xfId="83" builtinId="9" hidden="1"/>
    <cellStyle name="Följd hyperlänk" xfId="84" builtinId="9" hidden="1"/>
    <cellStyle name="Följd hyperlänk" xfId="85" builtinId="9" hidden="1"/>
    <cellStyle name="Följd hyperlänk" xfId="86" builtinId="9" hidden="1"/>
    <cellStyle name="Följd hyperlänk" xfId="87" builtinId="9" hidden="1"/>
    <cellStyle name="Följd hyperlänk" xfId="88" builtinId="9" hidden="1"/>
    <cellStyle name="Följd hyperlänk" xfId="89" builtinId="9" hidden="1"/>
    <cellStyle name="Följd hyperlänk" xfId="90" builtinId="9" hidden="1"/>
    <cellStyle name="Följd hyperlänk" xfId="91" builtinId="9" hidden="1"/>
    <cellStyle name="Följd hyperlänk" xfId="92" builtinId="9" hidden="1"/>
    <cellStyle name="Följd hyperlänk" xfId="93" builtinId="9" hidden="1"/>
    <cellStyle name="Följd hyperlänk" xfId="94" builtinId="9" hidden="1"/>
    <cellStyle name="Följd hyperlänk" xfId="95" builtinId="9" hidden="1"/>
    <cellStyle name="Följd hyperlänk" xfId="96" builtinId="9" hidden="1"/>
    <cellStyle name="Följd hyperlänk" xfId="97" builtinId="9" hidden="1"/>
    <cellStyle name="Följd hyperlänk" xfId="98" builtinId="9" hidden="1"/>
    <cellStyle name="Följd hyperlänk" xfId="99" builtinId="9" hidden="1"/>
    <cellStyle name="Följd hyperlänk" xfId="100" builtinId="9" hidden="1"/>
    <cellStyle name="Följd hyperlänk" xfId="101" builtinId="9" hidden="1"/>
    <cellStyle name="Följd hyperlänk" xfId="102" builtinId="9" hidden="1"/>
    <cellStyle name="Följd hyperlänk" xfId="103" builtinId="9" hidden="1"/>
    <cellStyle name="Följd hyperlänk" xfId="104" builtinId="9" hidden="1"/>
    <cellStyle name="Följd hyperlänk" xfId="105" builtinId="9" hidden="1"/>
    <cellStyle name="Följd hyperlänk" xfId="106" builtinId="9" hidden="1"/>
    <cellStyle name="Följd hyperlänk" xfId="107" builtinId="9" hidden="1"/>
    <cellStyle name="Följd hyperlänk" xfId="108" builtinId="9" hidden="1"/>
    <cellStyle name="Följd hyperlänk" xfId="109" builtinId="9" hidden="1"/>
    <cellStyle name="Följd hyperlänk" xfId="110" builtinId="9" hidden="1"/>
    <cellStyle name="Följd hyperlänk" xfId="111" builtinId="9" hidden="1"/>
    <cellStyle name="Hyperlänk" xfId="116" builtinId="8"/>
    <cellStyle name="Normal" xfId="0" builtinId="0"/>
    <cellStyle name="Normal 2" xfId="114"/>
    <cellStyle name="Normal 3" xfId="3"/>
    <cellStyle name="Normal 4" xfId="2"/>
    <cellStyle name="Normal 7" xfId="115"/>
    <cellStyle name="Procent" xfId="1" builtinId="5"/>
    <cellStyle name="SAPBorder" xfId="137"/>
    <cellStyle name="SAPDataCell" xfId="119"/>
    <cellStyle name="SAPDataTotalCell" xfId="120"/>
    <cellStyle name="SAPDimensionCell" xfId="118"/>
    <cellStyle name="SAPEditableDataCell" xfId="122"/>
    <cellStyle name="SAPEditableDataTotalCell" xfId="125"/>
    <cellStyle name="SAPEmphasized" xfId="145"/>
    <cellStyle name="SAPEmphasizedEditableDataCell" xfId="147"/>
    <cellStyle name="SAPEmphasizedEditableDataTotalCell" xfId="148"/>
    <cellStyle name="SAPEmphasizedLockedDataCell" xfId="151"/>
    <cellStyle name="SAPEmphasizedLockedDataTotalCell" xfId="152"/>
    <cellStyle name="SAPEmphasizedReadonlyDataCell" xfId="149"/>
    <cellStyle name="SAPEmphasizedReadonlyDataTotalCell" xfId="150"/>
    <cellStyle name="SAPEmphasizedTotal" xfId="146"/>
    <cellStyle name="SAPError" xfId="155"/>
    <cellStyle name="SAPExceptionLevel1" xfId="128"/>
    <cellStyle name="SAPExceptionLevel2" xfId="129"/>
    <cellStyle name="SAPExceptionLevel3" xfId="130"/>
    <cellStyle name="SAPExceptionLevel4" xfId="131"/>
    <cellStyle name="SAPExceptionLevel5" xfId="132"/>
    <cellStyle name="SAPExceptionLevel6" xfId="133"/>
    <cellStyle name="SAPExceptionLevel7" xfId="134"/>
    <cellStyle name="SAPExceptionLevel8" xfId="135"/>
    <cellStyle name="SAPExceptionLevel9" xfId="136"/>
    <cellStyle name="SAPFormula" xfId="154"/>
    <cellStyle name="SAPGroupingFillCell" xfId="121"/>
    <cellStyle name="SAPHierarchyCell0" xfId="140"/>
    <cellStyle name="SAPHierarchyCell1" xfId="141"/>
    <cellStyle name="SAPHierarchyCell2" xfId="142"/>
    <cellStyle name="SAPHierarchyCell3" xfId="143"/>
    <cellStyle name="SAPHierarchyCell4" xfId="144"/>
    <cellStyle name="SAPLockedDataCell" xfId="124"/>
    <cellStyle name="SAPLockedDataTotalCell" xfId="127"/>
    <cellStyle name="SAPMemberCell" xfId="138"/>
    <cellStyle name="SAPMemberTotalCell" xfId="139"/>
    <cellStyle name="SAPMessageText" xfId="153"/>
    <cellStyle name="SAPReadonlyDataCell" xfId="123"/>
    <cellStyle name="SAPReadonlyDataTotalCell" xfId="126"/>
    <cellStyle name="Standard 3" xfId="112"/>
  </cellStyles>
  <dxfs count="0"/>
  <tableStyles count="0" defaultTableStyle="TableStyleMedium2" defaultPivotStyle="PivotStyleLight16"/>
  <colors>
    <mruColors>
      <color rgb="FF3660A8"/>
      <color rgb="FFE36E00"/>
      <color rgb="FF243386"/>
      <color rgb="FF847A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38101</xdr:rowOff>
    </xdr:to>
    <xdr:pic>
      <xdr:nvPicPr>
        <xdr:cNvPr id="3" name="Picture 2"/>
        <xdr:cNvPicPr>
          <a:picLocks noChangeAspect="1"/>
        </xdr:cNvPicPr>
      </xdr:nvPicPr>
      <xdr:blipFill>
        <a:blip xmlns:r="http://schemas.openxmlformats.org/officeDocument/2006/relationships" r:embed="rId1"/>
        <a:stretch>
          <a:fillRect/>
        </a:stretch>
      </xdr:blipFill>
      <xdr:spPr>
        <a:xfrm>
          <a:off x="2125980" y="1493521"/>
          <a:ext cx="4682708"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2204358</xdr:colOff>
      <xdr:row>6</xdr:row>
      <xdr:rowOff>0</xdr:rowOff>
    </xdr:from>
    <xdr:to>
      <xdr:col>6</xdr:col>
      <xdr:colOff>2462894</xdr:colOff>
      <xdr:row>14</xdr:row>
      <xdr:rowOff>13607</xdr:rowOff>
    </xdr:to>
    <xdr:sp macro="" textlink="">
      <xdr:nvSpPr>
        <xdr:cNvPr id="2" name="textruta 1"/>
        <xdr:cNvSpPr txBox="1"/>
      </xdr:nvSpPr>
      <xdr:spPr>
        <a:xfrm>
          <a:off x="13090072" y="1483179"/>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twoCellAnchor>
    <xdr:from>
      <xdr:col>5</xdr:col>
      <xdr:colOff>2204358</xdr:colOff>
      <xdr:row>340</xdr:row>
      <xdr:rowOff>40822</xdr:rowOff>
    </xdr:from>
    <xdr:to>
      <xdr:col>6</xdr:col>
      <xdr:colOff>2462894</xdr:colOff>
      <xdr:row>349</xdr:row>
      <xdr:rowOff>163286</xdr:rowOff>
    </xdr:to>
    <xdr:sp macro="" textlink="">
      <xdr:nvSpPr>
        <xdr:cNvPr id="3" name="textruta 2"/>
        <xdr:cNvSpPr txBox="1"/>
      </xdr:nvSpPr>
      <xdr:spPr>
        <a:xfrm>
          <a:off x="13090072" y="45366215"/>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customProperty" Target="../customProperty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1:R39"/>
  <sheetViews>
    <sheetView tabSelected="1" zoomScale="85" zoomScaleNormal="85" workbookViewId="0">
      <selection activeCell="F10" sqref="F10"/>
    </sheetView>
  </sheetViews>
  <sheetFormatPr defaultRowHeight="15" x14ac:dyDescent="0.25"/>
  <cols>
    <col min="1" max="1" width="8.85546875" style="16"/>
    <col min="2" max="10" width="12.42578125" style="16" customWidth="1"/>
    <col min="11" max="18" width="8.85546875" style="16"/>
  </cols>
  <sheetData>
    <row r="1" spans="1:18" ht="15.75" thickBot="1" x14ac:dyDescent="0.3"/>
    <row r="2" spans="1:18" x14ac:dyDescent="0.25">
      <c r="B2" s="23"/>
      <c r="C2" s="24"/>
      <c r="D2" s="24"/>
      <c r="E2" s="24"/>
      <c r="F2" s="24"/>
      <c r="G2" s="24"/>
      <c r="H2" s="24"/>
      <c r="I2" s="24"/>
      <c r="J2" s="25"/>
    </row>
    <row r="3" spans="1:18" x14ac:dyDescent="0.25">
      <c r="B3" s="26"/>
      <c r="C3" s="27"/>
      <c r="D3" s="27"/>
      <c r="E3" s="27"/>
      <c r="F3" s="27"/>
      <c r="G3" s="27"/>
      <c r="H3" s="27"/>
      <c r="I3" s="27"/>
      <c r="J3" s="28"/>
    </row>
    <row r="4" spans="1:18" x14ac:dyDescent="0.25">
      <c r="B4" s="26"/>
      <c r="C4" s="27"/>
      <c r="D4" s="27"/>
      <c r="E4" s="27"/>
      <c r="F4" s="27"/>
      <c r="G4" s="27"/>
      <c r="H4" s="27"/>
      <c r="I4" s="27"/>
      <c r="J4" s="28"/>
    </row>
    <row r="5" spans="1:18" ht="31.5" x14ac:dyDescent="0.3">
      <c r="B5" s="26"/>
      <c r="C5" s="27"/>
      <c r="D5" s="27"/>
      <c r="E5" s="29"/>
      <c r="F5" s="30" t="s">
        <v>47</v>
      </c>
      <c r="G5" s="27"/>
      <c r="H5" s="27"/>
      <c r="I5" s="27"/>
      <c r="J5" s="28"/>
    </row>
    <row r="6" spans="1:18" x14ac:dyDescent="0.25">
      <c r="B6" s="26"/>
      <c r="C6" s="27"/>
      <c r="D6" s="27"/>
      <c r="E6" s="27"/>
      <c r="F6" s="31"/>
      <c r="G6" s="27"/>
      <c r="H6" s="27"/>
      <c r="I6" s="27"/>
      <c r="J6" s="28"/>
    </row>
    <row r="7" spans="1:18" ht="26.25" x14ac:dyDescent="0.25">
      <c r="B7" s="26"/>
      <c r="C7" s="27"/>
      <c r="D7" s="27"/>
      <c r="E7" s="27"/>
      <c r="F7" s="32" t="s">
        <v>105</v>
      </c>
      <c r="G7" s="27"/>
      <c r="H7" s="27"/>
      <c r="I7" s="27"/>
      <c r="J7" s="28"/>
    </row>
    <row r="8" spans="1:18" ht="26.25" x14ac:dyDescent="0.25">
      <c r="B8" s="26"/>
      <c r="C8" s="27"/>
      <c r="D8" s="27"/>
      <c r="E8" s="27"/>
      <c r="F8" s="32" t="s">
        <v>997</v>
      </c>
      <c r="G8" s="27"/>
      <c r="H8" s="27"/>
      <c r="I8" s="27"/>
      <c r="J8" s="28"/>
    </row>
    <row r="9" spans="1:18" s="66" customFormat="1" ht="21" x14ac:dyDescent="0.25">
      <c r="A9" s="16"/>
      <c r="B9" s="26"/>
      <c r="C9" s="27"/>
      <c r="D9" s="27"/>
      <c r="E9" s="27"/>
      <c r="F9" s="98" t="s">
        <v>1011</v>
      </c>
      <c r="G9" s="27"/>
      <c r="H9" s="27"/>
      <c r="I9" s="27"/>
      <c r="J9" s="28"/>
      <c r="K9" s="16"/>
      <c r="L9" s="16"/>
      <c r="M9" s="16"/>
      <c r="N9" s="16"/>
      <c r="O9" s="16"/>
      <c r="P9" s="16"/>
      <c r="Q9" s="16"/>
      <c r="R9" s="16"/>
    </row>
    <row r="10" spans="1:18" ht="21" x14ac:dyDescent="0.25">
      <c r="B10" s="26"/>
      <c r="C10" s="27"/>
      <c r="D10" s="27"/>
      <c r="E10" s="27"/>
      <c r="F10" s="98"/>
      <c r="G10" s="27"/>
      <c r="H10" s="27"/>
      <c r="I10" s="27"/>
      <c r="J10" s="28"/>
    </row>
    <row r="11" spans="1:18" s="66" customFormat="1" ht="21" x14ac:dyDescent="0.25">
      <c r="A11" s="16"/>
      <c r="B11" s="26"/>
      <c r="C11" s="27"/>
      <c r="D11" s="27"/>
      <c r="E11" s="27"/>
      <c r="F11" s="98"/>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x14ac:dyDescent="0.25">
      <c r="B14" s="26"/>
      <c r="C14" s="27"/>
      <c r="D14" s="27"/>
      <c r="E14" s="27"/>
      <c r="F14" s="27"/>
      <c r="G14" s="27"/>
      <c r="H14" s="27"/>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48</v>
      </c>
      <c r="G22" s="27"/>
      <c r="H22" s="27"/>
      <c r="I22" s="27"/>
      <c r="J22" s="28"/>
    </row>
    <row r="23" spans="1:18" x14ac:dyDescent="0.25">
      <c r="B23" s="26"/>
      <c r="C23" s="27"/>
      <c r="D23" s="27"/>
      <c r="E23" s="27"/>
      <c r="F23" s="34"/>
      <c r="G23" s="27"/>
      <c r="H23" s="27"/>
      <c r="I23" s="27"/>
      <c r="J23" s="28"/>
    </row>
    <row r="24" spans="1:18" x14ac:dyDescent="0.25">
      <c r="B24" s="26"/>
      <c r="C24" s="27"/>
      <c r="D24" s="131" t="s">
        <v>231</v>
      </c>
      <c r="E24" s="132" t="s">
        <v>49</v>
      </c>
      <c r="F24" s="132"/>
      <c r="G24" s="132"/>
      <c r="H24" s="132"/>
      <c r="I24" s="27"/>
      <c r="J24" s="28"/>
    </row>
    <row r="25" spans="1:18" x14ac:dyDescent="0.25">
      <c r="B25" s="26"/>
      <c r="C25" s="27"/>
      <c r="D25" s="27"/>
      <c r="E25" s="35"/>
      <c r="F25" s="35"/>
      <c r="G25" s="35"/>
      <c r="H25" s="27"/>
      <c r="I25" s="27"/>
      <c r="J25" s="28"/>
    </row>
    <row r="26" spans="1:18" x14ac:dyDescent="0.25">
      <c r="B26" s="26"/>
      <c r="C26" s="27"/>
      <c r="D26" s="131" t="s">
        <v>256</v>
      </c>
      <c r="E26" s="132"/>
      <c r="F26" s="132"/>
      <c r="G26" s="132"/>
      <c r="H26" s="132"/>
      <c r="I26" s="27"/>
      <c r="J26" s="28"/>
    </row>
    <row r="27" spans="1:18" s="66" customFormat="1" x14ac:dyDescent="0.25">
      <c r="A27" s="16"/>
      <c r="B27" s="26"/>
      <c r="C27" s="27"/>
      <c r="D27" s="86"/>
      <c r="E27" s="86"/>
      <c r="F27" s="86"/>
      <c r="G27" s="86"/>
      <c r="H27" s="86"/>
      <c r="I27" s="27"/>
      <c r="J27" s="28"/>
      <c r="K27" s="16"/>
      <c r="L27" s="16"/>
      <c r="M27" s="16"/>
      <c r="N27" s="16"/>
      <c r="O27" s="16"/>
      <c r="P27" s="16"/>
      <c r="Q27" s="16"/>
      <c r="R27" s="16"/>
    </row>
    <row r="28" spans="1:18" s="66" customFormat="1" x14ac:dyDescent="0.25">
      <c r="A28" s="16"/>
      <c r="B28" s="26"/>
      <c r="C28" s="27"/>
      <c r="D28" s="131" t="s">
        <v>257</v>
      </c>
      <c r="E28" s="132" t="s">
        <v>49</v>
      </c>
      <c r="F28" s="132"/>
      <c r="G28" s="132"/>
      <c r="H28" s="132"/>
      <c r="I28" s="27"/>
      <c r="J28" s="28"/>
      <c r="K28" s="16"/>
      <c r="L28" s="16"/>
      <c r="M28" s="16"/>
      <c r="N28" s="16"/>
      <c r="O28" s="16"/>
      <c r="P28" s="16"/>
      <c r="Q28" s="16"/>
      <c r="R28" s="16"/>
    </row>
    <row r="29" spans="1:18" s="100" customFormat="1" x14ac:dyDescent="0.25">
      <c r="A29" s="103"/>
      <c r="B29" s="26"/>
      <c r="C29" s="27"/>
      <c r="D29" s="35"/>
      <c r="E29" s="35"/>
      <c r="F29" s="35"/>
      <c r="G29" s="35"/>
      <c r="H29" s="35"/>
      <c r="I29" s="27"/>
      <c r="J29" s="28"/>
      <c r="K29" s="103"/>
      <c r="L29" s="103"/>
      <c r="M29" s="103"/>
      <c r="N29" s="103"/>
      <c r="O29" s="103"/>
      <c r="P29" s="103"/>
      <c r="Q29" s="103"/>
      <c r="R29" s="103"/>
    </row>
    <row r="30" spans="1:18" s="100" customFormat="1" x14ac:dyDescent="0.25">
      <c r="A30" s="103"/>
      <c r="B30" s="26"/>
      <c r="C30" s="27"/>
      <c r="D30" s="27"/>
      <c r="E30" s="27"/>
      <c r="F30" s="27"/>
      <c r="G30" s="27"/>
      <c r="H30" s="27"/>
      <c r="I30" s="27"/>
      <c r="J30" s="28"/>
      <c r="K30" s="103"/>
      <c r="L30" s="103"/>
      <c r="M30" s="103"/>
      <c r="N30" s="103"/>
      <c r="O30" s="103"/>
      <c r="P30" s="103"/>
      <c r="Q30" s="103"/>
      <c r="R30" s="103"/>
    </row>
    <row r="31" spans="1:18" s="66" customFormat="1" x14ac:dyDescent="0.25">
      <c r="A31" s="16"/>
      <c r="B31" s="26"/>
      <c r="C31" s="27"/>
      <c r="D31" s="27"/>
      <c r="E31" s="27"/>
      <c r="F31" s="34"/>
      <c r="G31" s="27"/>
      <c r="H31" s="27"/>
      <c r="I31" s="27"/>
      <c r="J31" s="28"/>
      <c r="K31" s="16"/>
      <c r="L31" s="16"/>
      <c r="M31" s="16"/>
      <c r="N31" s="16"/>
      <c r="O31" s="16"/>
      <c r="P31" s="16"/>
      <c r="Q31" s="16"/>
      <c r="R31" s="16"/>
    </row>
    <row r="32" spans="1:18" s="66" customFormat="1" x14ac:dyDescent="0.25">
      <c r="A32" s="16"/>
      <c r="B32" s="26"/>
      <c r="C32" s="27"/>
      <c r="D32" s="27"/>
      <c r="E32" s="27"/>
      <c r="F32" s="27"/>
      <c r="G32" s="27"/>
      <c r="H32" s="27"/>
      <c r="I32" s="27"/>
      <c r="J32" s="28"/>
      <c r="K32" s="16"/>
      <c r="L32" s="16"/>
      <c r="M32" s="16"/>
      <c r="N32" s="16"/>
      <c r="O32" s="16"/>
      <c r="P32" s="16"/>
      <c r="Q32" s="16"/>
      <c r="R32" s="16"/>
    </row>
    <row r="33" spans="2:10" x14ac:dyDescent="0.25">
      <c r="B33" s="26"/>
      <c r="C33" s="27"/>
      <c r="I33" s="27"/>
      <c r="J33" s="28"/>
    </row>
    <row r="34" spans="2:10" x14ac:dyDescent="0.25">
      <c r="B34" s="26"/>
      <c r="C34" s="27"/>
      <c r="I34" s="27"/>
      <c r="J34" s="28"/>
    </row>
    <row r="35" spans="2:10" x14ac:dyDescent="0.25">
      <c r="B35" s="26"/>
      <c r="C35" s="27"/>
      <c r="I35" s="27"/>
      <c r="J35" s="28"/>
    </row>
    <row r="36" spans="2:10" x14ac:dyDescent="0.25">
      <c r="B36" s="26"/>
      <c r="C36" s="27"/>
      <c r="I36" s="27"/>
      <c r="J36" s="28"/>
    </row>
    <row r="37" spans="2:10" x14ac:dyDescent="0.25">
      <c r="B37" s="26"/>
      <c r="C37" s="27"/>
      <c r="I37" s="27"/>
      <c r="J37" s="28"/>
    </row>
    <row r="38" spans="2:10" x14ac:dyDescent="0.25">
      <c r="B38" s="26"/>
      <c r="C38" s="27"/>
      <c r="I38" s="27"/>
      <c r="J38" s="28"/>
    </row>
    <row r="39" spans="2:10" ht="15.75" thickBot="1" x14ac:dyDescent="0.3">
      <c r="B39" s="36"/>
      <c r="C39" s="37"/>
      <c r="D39" s="37"/>
      <c r="E39" s="37"/>
      <c r="F39" s="37"/>
      <c r="G39" s="37"/>
      <c r="H39" s="37"/>
      <c r="I39" s="37"/>
      <c r="J39" s="38"/>
    </row>
  </sheetData>
  <mergeCells count="3">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zoomScaleNormal="100" zoomScalePageLayoutView="80" workbookViewId="0"/>
  </sheetViews>
  <sheetFormatPr defaultColWidth="8.85546875" defaultRowHeight="15" outlineLevelRow="1" x14ac:dyDescent="0.25"/>
  <cols>
    <col min="1" max="1" width="13.28515625" style="69" customWidth="1"/>
    <col min="2" max="2" width="60.7109375" style="69" customWidth="1"/>
    <col min="3" max="4" width="40.7109375" style="69" customWidth="1"/>
    <col min="5" max="5" width="6.7109375" style="69" customWidth="1"/>
    <col min="6" max="6" width="41.7109375" style="69" customWidth="1"/>
    <col min="7" max="7" width="41.7109375" style="68" customWidth="1"/>
    <col min="8" max="8" width="7.28515625" style="69" customWidth="1"/>
    <col min="9" max="9" width="71.85546875" style="69" customWidth="1"/>
    <col min="10" max="11" width="47.7109375" style="69" customWidth="1"/>
    <col min="12" max="12" width="7.28515625" style="69" customWidth="1"/>
    <col min="13" max="13" width="25.7109375" style="69" customWidth="1"/>
    <col min="14" max="14" width="25.7109375" style="68" customWidth="1"/>
    <col min="15" max="16384" width="8.85546875" style="67"/>
  </cols>
  <sheetData>
    <row r="1" spans="1:13" ht="31.5" x14ac:dyDescent="0.25">
      <c r="A1" s="22" t="s">
        <v>229</v>
      </c>
      <c r="B1" s="22"/>
      <c r="C1" s="68"/>
      <c r="D1" s="68"/>
      <c r="E1" s="68"/>
      <c r="F1" s="68"/>
      <c r="H1" s="68"/>
      <c r="I1" s="22"/>
      <c r="J1" s="68"/>
      <c r="K1" s="68"/>
      <c r="L1" s="68"/>
      <c r="M1" s="68"/>
    </row>
    <row r="2" spans="1:13" ht="15.75" thickBot="1" x14ac:dyDescent="0.3">
      <c r="A2" s="68"/>
      <c r="B2" s="108"/>
      <c r="C2" s="108"/>
      <c r="D2" s="68"/>
      <c r="E2" s="68"/>
      <c r="F2" s="68"/>
      <c r="H2" s="68"/>
      <c r="L2" s="68"/>
      <c r="M2" s="68"/>
    </row>
    <row r="3" spans="1:13" ht="19.5" thickBot="1" x14ac:dyDescent="0.3">
      <c r="A3" s="53"/>
      <c r="B3" s="52" t="s">
        <v>125</v>
      </c>
      <c r="C3" s="109" t="s">
        <v>38</v>
      </c>
      <c r="D3" s="53"/>
      <c r="E3" s="53"/>
      <c r="F3" s="53"/>
      <c r="G3" s="53"/>
      <c r="H3" s="68"/>
      <c r="L3" s="68"/>
      <c r="M3" s="68"/>
    </row>
    <row r="4" spans="1:13" ht="15.75" thickBot="1" x14ac:dyDescent="0.3">
      <c r="H4" s="68"/>
      <c r="L4" s="68"/>
      <c r="M4" s="68"/>
    </row>
    <row r="5" spans="1:13" ht="19.5" thickBot="1" x14ac:dyDescent="0.3">
      <c r="A5" s="78"/>
      <c r="B5" s="96" t="s">
        <v>228</v>
      </c>
      <c r="C5" s="78"/>
      <c r="E5" s="4"/>
      <c r="F5" s="4"/>
      <c r="H5" s="68"/>
      <c r="L5" s="68"/>
      <c r="M5" s="68"/>
    </row>
    <row r="6" spans="1:13" x14ac:dyDescent="0.25">
      <c r="B6" s="90" t="s">
        <v>57</v>
      </c>
      <c r="H6" s="68"/>
      <c r="L6" s="68"/>
      <c r="M6" s="68"/>
    </row>
    <row r="7" spans="1:13" x14ac:dyDescent="0.25">
      <c r="B7" s="91" t="s">
        <v>58</v>
      </c>
      <c r="H7" s="68"/>
      <c r="L7" s="68"/>
      <c r="M7" s="68"/>
    </row>
    <row r="8" spans="1:13" x14ac:dyDescent="0.25">
      <c r="B8" s="91" t="s">
        <v>59</v>
      </c>
      <c r="F8" s="69" t="s">
        <v>210</v>
      </c>
      <c r="H8" s="68"/>
      <c r="L8" s="68"/>
      <c r="M8" s="68"/>
    </row>
    <row r="9" spans="1:13" x14ac:dyDescent="0.25">
      <c r="B9" s="93" t="s">
        <v>212</v>
      </c>
      <c r="H9" s="68"/>
      <c r="L9" s="68"/>
      <c r="M9" s="68"/>
    </row>
    <row r="10" spans="1:13" x14ac:dyDescent="0.25">
      <c r="B10" s="93" t="s">
        <v>213</v>
      </c>
      <c r="H10" s="68"/>
      <c r="L10" s="68"/>
      <c r="M10" s="68"/>
    </row>
    <row r="11" spans="1:13" ht="15.75" thickBot="1" x14ac:dyDescent="0.3">
      <c r="B11" s="94" t="s">
        <v>214</v>
      </c>
      <c r="H11" s="68"/>
      <c r="L11" s="68"/>
      <c r="M11" s="68"/>
    </row>
    <row r="12" spans="1:13" x14ac:dyDescent="0.25">
      <c r="B12" s="83"/>
      <c r="H12" s="68"/>
      <c r="L12" s="68"/>
      <c r="M12" s="68"/>
    </row>
    <row r="13" spans="1:13" ht="37.5" x14ac:dyDescent="0.25">
      <c r="A13" s="21" t="s">
        <v>223</v>
      </c>
      <c r="B13" s="21" t="s">
        <v>57</v>
      </c>
      <c r="C13" s="18"/>
      <c r="D13" s="18"/>
      <c r="E13" s="18"/>
      <c r="F13" s="18"/>
      <c r="G13" s="19"/>
      <c r="H13" s="68"/>
      <c r="L13" s="68"/>
      <c r="M13" s="68"/>
    </row>
    <row r="14" spans="1:13" x14ac:dyDescent="0.25">
      <c r="A14" s="69" t="s">
        <v>269</v>
      </c>
      <c r="B14" s="58" t="s">
        <v>50</v>
      </c>
      <c r="C14" s="69" t="s">
        <v>105</v>
      </c>
      <c r="E14" s="4"/>
      <c r="F14" s="4"/>
      <c r="H14" s="68"/>
      <c r="L14" s="68"/>
      <c r="M14" s="68"/>
    </row>
    <row r="15" spans="1:13" x14ac:dyDescent="0.25">
      <c r="A15" s="106" t="s">
        <v>270</v>
      </c>
      <c r="B15" s="58" t="s">
        <v>51</v>
      </c>
      <c r="C15" s="69" t="s">
        <v>997</v>
      </c>
      <c r="E15" s="4"/>
      <c r="F15" s="4"/>
      <c r="H15" s="68"/>
      <c r="L15" s="68"/>
      <c r="M15" s="68"/>
    </row>
    <row r="16" spans="1:13" ht="30" x14ac:dyDescent="0.25">
      <c r="A16" s="106" t="s">
        <v>271</v>
      </c>
      <c r="B16" s="58" t="s">
        <v>185</v>
      </c>
      <c r="C16" s="79" t="s">
        <v>1008</v>
      </c>
      <c r="E16" s="4"/>
      <c r="F16" s="4"/>
      <c r="H16" s="68"/>
      <c r="L16" s="68"/>
      <c r="M16" s="68"/>
    </row>
    <row r="17" spans="1:13" x14ac:dyDescent="0.25">
      <c r="A17" s="106" t="s">
        <v>272</v>
      </c>
      <c r="B17" s="58" t="s">
        <v>233</v>
      </c>
      <c r="C17" s="130" t="s">
        <v>1011</v>
      </c>
      <c r="E17" s="4"/>
      <c r="F17" s="4"/>
      <c r="H17" s="68"/>
      <c r="L17" s="68"/>
      <c r="M17" s="68"/>
    </row>
    <row r="18" spans="1:13" hidden="1" outlineLevel="1" x14ac:dyDescent="0.25">
      <c r="A18" s="106" t="s">
        <v>273</v>
      </c>
      <c r="B18" s="65" t="s">
        <v>215</v>
      </c>
      <c r="E18" s="4"/>
      <c r="F18" s="4"/>
      <c r="H18" s="68"/>
      <c r="L18" s="68"/>
      <c r="M18" s="68"/>
    </row>
    <row r="19" spans="1:13" hidden="1" outlineLevel="1" x14ac:dyDescent="0.25">
      <c r="A19" s="106" t="s">
        <v>274</v>
      </c>
      <c r="B19" s="65" t="s">
        <v>216</v>
      </c>
      <c r="E19" s="4"/>
      <c r="F19" s="4"/>
      <c r="H19" s="68"/>
      <c r="L19" s="68"/>
      <c r="M19" s="68"/>
    </row>
    <row r="20" spans="1:13" hidden="1" outlineLevel="1" x14ac:dyDescent="0.25">
      <c r="A20" s="106" t="s">
        <v>275</v>
      </c>
      <c r="B20" s="65"/>
      <c r="E20" s="4"/>
      <c r="F20" s="4"/>
      <c r="H20" s="68"/>
      <c r="L20" s="68"/>
      <c r="M20" s="68"/>
    </row>
    <row r="21" spans="1:13" hidden="1" outlineLevel="1" x14ac:dyDescent="0.25">
      <c r="A21" s="106" t="s">
        <v>276</v>
      </c>
      <c r="B21" s="65"/>
      <c r="E21" s="4"/>
      <c r="F21" s="4"/>
      <c r="H21" s="68"/>
      <c r="L21" s="68"/>
      <c r="M21" s="68"/>
    </row>
    <row r="22" spans="1:13" hidden="1" outlineLevel="1" x14ac:dyDescent="0.25">
      <c r="A22" s="106" t="s">
        <v>277</v>
      </c>
      <c r="B22" s="65"/>
      <c r="E22" s="4"/>
      <c r="F22" s="4"/>
      <c r="H22" s="68"/>
      <c r="L22" s="68"/>
      <c r="M22" s="68"/>
    </row>
    <row r="23" spans="1:13" hidden="1" outlineLevel="1" x14ac:dyDescent="0.25">
      <c r="A23" s="106" t="s">
        <v>278</v>
      </c>
      <c r="B23" s="65"/>
      <c r="E23" s="4"/>
      <c r="F23" s="4"/>
      <c r="H23" s="68"/>
      <c r="L23" s="68"/>
      <c r="M23" s="68"/>
    </row>
    <row r="24" spans="1:13" hidden="1" outlineLevel="1" x14ac:dyDescent="0.25">
      <c r="A24" s="106" t="s">
        <v>279</v>
      </c>
      <c r="B24" s="65"/>
      <c r="E24" s="4"/>
      <c r="F24" s="4"/>
      <c r="H24" s="68"/>
      <c r="L24" s="68"/>
      <c r="M24" s="68"/>
    </row>
    <row r="25" spans="1:13" hidden="1" outlineLevel="1" x14ac:dyDescent="0.25">
      <c r="A25" s="106" t="s">
        <v>280</v>
      </c>
      <c r="B25" s="65"/>
      <c r="E25" s="4"/>
      <c r="F25" s="4"/>
      <c r="H25" s="68"/>
      <c r="L25" s="68"/>
      <c r="M25" s="68"/>
    </row>
    <row r="26" spans="1:13" ht="18.75" collapsed="1" x14ac:dyDescent="0.25">
      <c r="A26" s="18"/>
      <c r="B26" s="21" t="s">
        <v>58</v>
      </c>
      <c r="C26" s="18"/>
      <c r="D26" s="18"/>
      <c r="E26" s="18"/>
      <c r="F26" s="18"/>
      <c r="G26" s="19"/>
      <c r="H26" s="68"/>
      <c r="L26" s="68"/>
      <c r="M26" s="68"/>
    </row>
    <row r="27" spans="1:13" x14ac:dyDescent="0.25">
      <c r="A27" s="69" t="s">
        <v>281</v>
      </c>
      <c r="B27" s="81" t="s">
        <v>180</v>
      </c>
      <c r="C27" s="69" t="s">
        <v>1009</v>
      </c>
      <c r="D27" s="70"/>
      <c r="E27" s="70"/>
      <c r="F27" s="70"/>
      <c r="H27" s="68"/>
      <c r="L27" s="68"/>
      <c r="M27" s="68"/>
    </row>
    <row r="28" spans="1:13" x14ac:dyDescent="0.25">
      <c r="A28" s="106" t="s">
        <v>282</v>
      </c>
      <c r="B28" s="81" t="s">
        <v>181</v>
      </c>
      <c r="C28" s="69" t="s">
        <v>1009</v>
      </c>
      <c r="D28" s="70"/>
      <c r="E28" s="70"/>
      <c r="F28" s="70"/>
      <c r="H28" s="68"/>
      <c r="L28" s="68"/>
      <c r="M28" s="68"/>
    </row>
    <row r="29" spans="1:13" ht="32.25" customHeight="1" x14ac:dyDescent="0.25">
      <c r="A29" s="106" t="s">
        <v>283</v>
      </c>
      <c r="B29" s="81" t="s">
        <v>37</v>
      </c>
      <c r="C29" s="79" t="s">
        <v>1008</v>
      </c>
      <c r="E29" s="70"/>
      <c r="F29" s="70"/>
      <c r="H29" s="68"/>
      <c r="L29" s="68"/>
      <c r="M29" s="68"/>
    </row>
    <row r="30" spans="1:13" hidden="1" outlineLevel="1" x14ac:dyDescent="0.25">
      <c r="A30" s="106" t="s">
        <v>284</v>
      </c>
      <c r="B30" s="81"/>
      <c r="E30" s="70"/>
      <c r="F30" s="70"/>
      <c r="H30" s="68"/>
      <c r="L30" s="68"/>
      <c r="M30" s="68"/>
    </row>
    <row r="31" spans="1:13" hidden="1" outlineLevel="1" x14ac:dyDescent="0.25">
      <c r="A31" s="106" t="s">
        <v>285</v>
      </c>
      <c r="B31" s="81"/>
      <c r="E31" s="70"/>
      <c r="F31" s="70"/>
      <c r="H31" s="68"/>
      <c r="L31" s="68"/>
      <c r="M31" s="68"/>
    </row>
    <row r="32" spans="1:13" hidden="1" outlineLevel="1" x14ac:dyDescent="0.25">
      <c r="A32" s="106" t="s">
        <v>286</v>
      </c>
      <c r="B32" s="81"/>
      <c r="E32" s="70"/>
      <c r="F32" s="70"/>
      <c r="H32" s="68"/>
      <c r="L32" s="68"/>
      <c r="M32" s="68"/>
    </row>
    <row r="33" spans="1:13" hidden="1" outlineLevel="1" x14ac:dyDescent="0.25">
      <c r="A33" s="106" t="s">
        <v>287</v>
      </c>
      <c r="B33" s="81"/>
      <c r="E33" s="70"/>
      <c r="F33" s="70"/>
      <c r="H33" s="68"/>
      <c r="L33" s="68"/>
      <c r="M33" s="68"/>
    </row>
    <row r="34" spans="1:13" hidden="1" outlineLevel="1" x14ac:dyDescent="0.25">
      <c r="A34" s="106" t="s">
        <v>288</v>
      </c>
      <c r="B34" s="81"/>
      <c r="E34" s="70"/>
      <c r="F34" s="70"/>
      <c r="H34" s="68"/>
      <c r="L34" s="68"/>
      <c r="M34" s="68"/>
    </row>
    <row r="35" spans="1:13" hidden="1" outlineLevel="1" x14ac:dyDescent="0.25">
      <c r="A35" s="106" t="s">
        <v>289</v>
      </c>
      <c r="B35" s="15"/>
      <c r="E35" s="70"/>
      <c r="F35" s="70"/>
      <c r="H35" s="68"/>
      <c r="L35" s="68"/>
      <c r="M35" s="68"/>
    </row>
    <row r="36" spans="1:13" ht="18.75" collapsed="1" x14ac:dyDescent="0.25">
      <c r="A36" s="21"/>
      <c r="B36" s="21" t="s">
        <v>59</v>
      </c>
      <c r="C36" s="21"/>
      <c r="D36" s="18"/>
      <c r="E36" s="18"/>
      <c r="F36" s="18"/>
      <c r="G36" s="19"/>
      <c r="H36" s="68"/>
      <c r="L36" s="68"/>
      <c r="M36" s="68"/>
    </row>
    <row r="37" spans="1:13" ht="15" customHeight="1" x14ac:dyDescent="0.25">
      <c r="A37" s="74"/>
      <c r="B37" s="76" t="s">
        <v>595</v>
      </c>
      <c r="C37" s="74" t="s">
        <v>80</v>
      </c>
      <c r="D37" s="74"/>
      <c r="E37" s="60"/>
      <c r="F37" s="75"/>
      <c r="G37" s="75"/>
      <c r="H37" s="68"/>
      <c r="L37" s="68"/>
      <c r="M37" s="68"/>
    </row>
    <row r="38" spans="1:13" x14ac:dyDescent="0.25">
      <c r="A38" s="69" t="s">
        <v>290</v>
      </c>
      <c r="B38" s="70" t="s">
        <v>129</v>
      </c>
      <c r="C38" s="128">
        <v>74078</v>
      </c>
      <c r="F38" s="70"/>
      <c r="H38" s="68"/>
      <c r="L38" s="68"/>
      <c r="M38" s="68"/>
    </row>
    <row r="39" spans="1:13" x14ac:dyDescent="0.25">
      <c r="A39" s="106" t="s">
        <v>291</v>
      </c>
      <c r="B39" s="70" t="s">
        <v>130</v>
      </c>
      <c r="C39" s="119">
        <v>54241</v>
      </c>
      <c r="F39" s="70"/>
      <c r="H39" s="68"/>
      <c r="L39" s="68"/>
      <c r="M39" s="68"/>
    </row>
    <row r="40" spans="1:13" hidden="1" outlineLevel="1" x14ac:dyDescent="0.25">
      <c r="A40" s="106" t="s">
        <v>292</v>
      </c>
      <c r="B40" s="88" t="s">
        <v>234</v>
      </c>
      <c r="C40" s="101" t="s">
        <v>232</v>
      </c>
      <c r="F40" s="70"/>
      <c r="H40" s="68"/>
      <c r="L40" s="68"/>
      <c r="M40" s="68"/>
    </row>
    <row r="41" spans="1:13" hidden="1" outlineLevel="1" x14ac:dyDescent="0.25">
      <c r="A41" s="106" t="s">
        <v>293</v>
      </c>
      <c r="B41" s="88" t="s">
        <v>235</v>
      </c>
      <c r="C41" s="101" t="s">
        <v>232</v>
      </c>
      <c r="F41" s="70"/>
      <c r="H41" s="68"/>
      <c r="L41" s="68"/>
      <c r="M41" s="68"/>
    </row>
    <row r="42" spans="1:13" hidden="1" outlineLevel="1" x14ac:dyDescent="0.25">
      <c r="A42" s="106" t="s">
        <v>294</v>
      </c>
      <c r="B42" s="70"/>
      <c r="F42" s="70"/>
      <c r="H42" s="68"/>
      <c r="L42" s="68"/>
      <c r="M42" s="68"/>
    </row>
    <row r="43" spans="1:13" hidden="1" outlineLevel="1" x14ac:dyDescent="0.25">
      <c r="A43" s="106" t="s">
        <v>295</v>
      </c>
      <c r="B43" s="70"/>
      <c r="F43" s="70"/>
      <c r="H43" s="68"/>
      <c r="L43" s="68"/>
      <c r="M43" s="68"/>
    </row>
    <row r="44" spans="1:13" ht="15" customHeight="1" collapsed="1" x14ac:dyDescent="0.25">
      <c r="A44" s="74"/>
      <c r="B44" s="76" t="s">
        <v>596</v>
      </c>
      <c r="C44" s="74" t="s">
        <v>25</v>
      </c>
      <c r="D44" s="74" t="s">
        <v>26</v>
      </c>
      <c r="E44" s="60"/>
      <c r="F44" s="75" t="s">
        <v>126</v>
      </c>
      <c r="G44" s="75" t="s">
        <v>157</v>
      </c>
      <c r="H44" s="68"/>
      <c r="L44" s="68"/>
      <c r="M44" s="68"/>
    </row>
    <row r="45" spans="1:13" x14ac:dyDescent="0.25">
      <c r="A45" s="106" t="s">
        <v>296</v>
      </c>
      <c r="B45" s="115" t="s">
        <v>236</v>
      </c>
      <c r="C45" s="110">
        <v>0.02</v>
      </c>
      <c r="D45" s="110">
        <v>0.36570000000000003</v>
      </c>
      <c r="F45" s="69" t="s">
        <v>183</v>
      </c>
      <c r="G45" s="77"/>
      <c r="H45" s="68"/>
      <c r="L45" s="68"/>
      <c r="M45" s="68"/>
    </row>
    <row r="46" spans="1:13" hidden="1" outlineLevel="1" x14ac:dyDescent="0.25">
      <c r="A46" s="106" t="s">
        <v>297</v>
      </c>
      <c r="B46" s="65" t="s">
        <v>217</v>
      </c>
      <c r="G46" s="69"/>
      <c r="H46" s="68"/>
      <c r="L46" s="68"/>
      <c r="M46" s="68"/>
    </row>
    <row r="47" spans="1:13" hidden="1" outlineLevel="1" x14ac:dyDescent="0.25">
      <c r="A47" s="106" t="s">
        <v>298</v>
      </c>
      <c r="B47" s="65" t="s">
        <v>218</v>
      </c>
      <c r="G47" s="69"/>
      <c r="H47" s="68"/>
      <c r="L47" s="68"/>
      <c r="M47" s="68"/>
    </row>
    <row r="48" spans="1:13" hidden="1" outlineLevel="1" x14ac:dyDescent="0.25">
      <c r="A48" s="106" t="s">
        <v>299</v>
      </c>
      <c r="B48" s="107"/>
      <c r="G48" s="69"/>
      <c r="H48" s="68"/>
      <c r="L48" s="68"/>
      <c r="M48" s="68"/>
    </row>
    <row r="49" spans="1:13" hidden="1" outlineLevel="1" x14ac:dyDescent="0.25">
      <c r="A49" s="106" t="s">
        <v>300</v>
      </c>
      <c r="B49" s="65"/>
      <c r="G49" s="69"/>
      <c r="H49" s="68"/>
      <c r="L49" s="68"/>
      <c r="M49" s="68"/>
    </row>
    <row r="50" spans="1:13" hidden="1" outlineLevel="1" x14ac:dyDescent="0.25">
      <c r="A50" s="106" t="s">
        <v>301</v>
      </c>
      <c r="B50" s="65"/>
      <c r="G50" s="69"/>
      <c r="H50" s="68"/>
      <c r="L50" s="68"/>
      <c r="M50" s="68"/>
    </row>
    <row r="51" spans="1:13" hidden="1" outlineLevel="1" x14ac:dyDescent="0.25">
      <c r="A51" s="106" t="s">
        <v>302</v>
      </c>
      <c r="B51" s="65"/>
      <c r="G51" s="69"/>
      <c r="H51" s="68"/>
      <c r="L51" s="68"/>
      <c r="M51" s="68"/>
    </row>
    <row r="52" spans="1:13" ht="15" customHeight="1" collapsed="1" x14ac:dyDescent="0.25">
      <c r="A52" s="74"/>
      <c r="B52" s="76" t="s">
        <v>597</v>
      </c>
      <c r="C52" s="74" t="s">
        <v>80</v>
      </c>
      <c r="D52" s="74"/>
      <c r="E52" s="60"/>
      <c r="F52" s="75" t="s">
        <v>142</v>
      </c>
      <c r="G52" s="75"/>
      <c r="H52" s="68"/>
      <c r="L52" s="68"/>
      <c r="M52" s="68"/>
    </row>
    <row r="53" spans="1:13" x14ac:dyDescent="0.25">
      <c r="A53" s="106" t="s">
        <v>303</v>
      </c>
      <c r="B53" s="70" t="s">
        <v>31</v>
      </c>
      <c r="C53" s="119">
        <v>71198</v>
      </c>
      <c r="E53" s="71"/>
      <c r="F53" s="62">
        <f>IF($C$58=0,"",IF(C53="[for completion]","",C53/$C$58))</f>
        <v>0.96112206053079186</v>
      </c>
      <c r="G53" s="62"/>
      <c r="H53" s="68"/>
      <c r="L53" s="68"/>
      <c r="M53" s="68"/>
    </row>
    <row r="54" spans="1:13" x14ac:dyDescent="0.25">
      <c r="A54" s="106" t="s">
        <v>304</v>
      </c>
      <c r="B54" s="70" t="s">
        <v>179</v>
      </c>
      <c r="C54" s="69">
        <v>0</v>
      </c>
      <c r="E54" s="71"/>
      <c r="F54" s="62">
        <f>IF($C$58=0,"",IF(C54="[for completion]","",C54/$C$58))</f>
        <v>0</v>
      </c>
      <c r="G54" s="62"/>
      <c r="H54" s="68"/>
      <c r="L54" s="68"/>
      <c r="M54" s="68"/>
    </row>
    <row r="55" spans="1:13" x14ac:dyDescent="0.25">
      <c r="A55" s="106" t="s">
        <v>305</v>
      </c>
      <c r="B55" s="102" t="s">
        <v>152</v>
      </c>
      <c r="C55" s="106">
        <v>0</v>
      </c>
      <c r="D55" s="106"/>
      <c r="E55" s="71"/>
      <c r="F55" s="62">
        <f>IF($C$58=0,"",IF(C55="[for completion]","",C55/$C$58))</f>
        <v>0</v>
      </c>
      <c r="G55" s="62"/>
      <c r="H55" s="68"/>
      <c r="I55" s="106"/>
      <c r="J55" s="106"/>
      <c r="K55" s="106"/>
      <c r="L55" s="68"/>
      <c r="M55" s="68"/>
    </row>
    <row r="56" spans="1:13" x14ac:dyDescent="0.25">
      <c r="A56" s="106" t="s">
        <v>306</v>
      </c>
      <c r="B56" s="70" t="s">
        <v>52</v>
      </c>
      <c r="C56" s="119">
        <v>2880</v>
      </c>
      <c r="E56" s="71"/>
      <c r="F56" s="62">
        <f>IF($C$58=0,"",IF(C56="[for completion]","",C56/$C$58))</f>
        <v>3.8877939469208131E-2</v>
      </c>
      <c r="G56" s="62"/>
      <c r="H56" s="68"/>
      <c r="L56" s="68"/>
      <c r="M56" s="68"/>
    </row>
    <row r="57" spans="1:13" x14ac:dyDescent="0.25">
      <c r="A57" s="106" t="s">
        <v>307</v>
      </c>
      <c r="B57" s="69" t="s">
        <v>2</v>
      </c>
      <c r="C57" s="69">
        <v>0</v>
      </c>
      <c r="E57" s="71"/>
      <c r="F57" s="62">
        <f>IF($C$58=0,"",IF(C57="[for completion]","",C57/$C$58))</f>
        <v>0</v>
      </c>
      <c r="G57" s="62"/>
      <c r="H57" s="68"/>
      <c r="L57" s="68"/>
      <c r="M57" s="68"/>
    </row>
    <row r="58" spans="1:13" x14ac:dyDescent="0.25">
      <c r="A58" s="106" t="s">
        <v>308</v>
      </c>
      <c r="B58" s="72" t="s">
        <v>1</v>
      </c>
      <c r="C58" s="71">
        <f>SUM(C53:C57)</f>
        <v>74078</v>
      </c>
      <c r="D58" s="71"/>
      <c r="E58" s="71"/>
      <c r="F58" s="64">
        <f>SUM(F53:F57)</f>
        <v>1</v>
      </c>
      <c r="G58" s="62"/>
      <c r="H58" s="68"/>
      <c r="L58" s="68"/>
      <c r="M58" s="68"/>
    </row>
    <row r="59" spans="1:13" hidden="1" outlineLevel="1" x14ac:dyDescent="0.25">
      <c r="A59" s="106" t="s">
        <v>309</v>
      </c>
      <c r="B59" s="84" t="s">
        <v>151</v>
      </c>
      <c r="C59" s="106"/>
      <c r="E59" s="71"/>
      <c r="F59" s="62">
        <f>IF($C$58=0,"",IF(C59="[for completion]","",C59/$C$58))</f>
        <v>0</v>
      </c>
      <c r="G59" s="62"/>
      <c r="H59" s="68"/>
      <c r="L59" s="68"/>
      <c r="M59" s="68"/>
    </row>
    <row r="60" spans="1:13" hidden="1" outlineLevel="1" x14ac:dyDescent="0.25">
      <c r="A60" s="106" t="s">
        <v>310</v>
      </c>
      <c r="B60" s="84" t="s">
        <v>151</v>
      </c>
      <c r="E60" s="71"/>
      <c r="F60" s="62">
        <f t="shared" ref="F60:F64" si="0">IF($C$58=0,"",IF(C60="[for completion]","",C60/$C$58))</f>
        <v>0</v>
      </c>
      <c r="G60" s="62"/>
      <c r="H60" s="68"/>
      <c r="L60" s="68"/>
      <c r="M60" s="68"/>
    </row>
    <row r="61" spans="1:13" hidden="1" outlineLevel="1" x14ac:dyDescent="0.25">
      <c r="A61" s="106" t="s">
        <v>311</v>
      </c>
      <c r="B61" s="84" t="s">
        <v>151</v>
      </c>
      <c r="E61" s="71"/>
      <c r="F61" s="62">
        <f t="shared" si="0"/>
        <v>0</v>
      </c>
      <c r="G61" s="62"/>
      <c r="H61" s="68"/>
      <c r="L61" s="68"/>
      <c r="M61" s="68"/>
    </row>
    <row r="62" spans="1:13" hidden="1" outlineLevel="1" x14ac:dyDescent="0.25">
      <c r="A62" s="106" t="s">
        <v>312</v>
      </c>
      <c r="B62" s="84" t="s">
        <v>151</v>
      </c>
      <c r="E62" s="71"/>
      <c r="F62" s="62">
        <f t="shared" si="0"/>
        <v>0</v>
      </c>
      <c r="G62" s="62"/>
      <c r="H62" s="68"/>
      <c r="L62" s="68"/>
      <c r="M62" s="68"/>
    </row>
    <row r="63" spans="1:13" hidden="1" outlineLevel="1" x14ac:dyDescent="0.25">
      <c r="A63" s="106" t="s">
        <v>313</v>
      </c>
      <c r="B63" s="84" t="s">
        <v>151</v>
      </c>
      <c r="E63" s="71"/>
      <c r="F63" s="62">
        <f t="shared" si="0"/>
        <v>0</v>
      </c>
      <c r="G63" s="62"/>
      <c r="H63" s="68"/>
      <c r="L63" s="68"/>
      <c r="M63" s="68"/>
    </row>
    <row r="64" spans="1:13" hidden="1" outlineLevel="1" x14ac:dyDescent="0.25">
      <c r="A64" s="106" t="s">
        <v>314</v>
      </c>
      <c r="B64" s="84" t="s">
        <v>151</v>
      </c>
      <c r="C64" s="67"/>
      <c r="D64" s="67"/>
      <c r="E64" s="67"/>
      <c r="F64" s="62">
        <f t="shared" si="0"/>
        <v>0</v>
      </c>
      <c r="G64" s="64"/>
      <c r="H64" s="68"/>
      <c r="L64" s="68"/>
      <c r="M64" s="68"/>
    </row>
    <row r="65" spans="1:13" ht="15" customHeight="1" collapsed="1" x14ac:dyDescent="0.25">
      <c r="A65" s="74"/>
      <c r="B65" s="76" t="s">
        <v>598</v>
      </c>
      <c r="C65" s="74" t="s">
        <v>966</v>
      </c>
      <c r="D65" s="74" t="s">
        <v>967</v>
      </c>
      <c r="E65" s="60"/>
      <c r="F65" s="75" t="s">
        <v>968</v>
      </c>
      <c r="G65" s="116" t="s">
        <v>969</v>
      </c>
      <c r="H65" s="68"/>
      <c r="L65" s="68"/>
      <c r="M65" s="68"/>
    </row>
    <row r="66" spans="1:13" x14ac:dyDescent="0.25">
      <c r="A66" s="106" t="s">
        <v>315</v>
      </c>
      <c r="B66" s="70" t="s">
        <v>79</v>
      </c>
      <c r="C66" s="69">
        <v>21.53</v>
      </c>
      <c r="D66" s="69" t="s">
        <v>182</v>
      </c>
      <c r="E66" s="58"/>
      <c r="F66" s="51"/>
      <c r="G66" s="49"/>
      <c r="H66" s="68"/>
      <c r="L66" s="68"/>
      <c r="M66" s="68"/>
    </row>
    <row r="67" spans="1:13" x14ac:dyDescent="0.25">
      <c r="B67" s="70"/>
      <c r="C67" s="58"/>
      <c r="D67" s="58"/>
      <c r="E67" s="58"/>
      <c r="F67" s="49"/>
      <c r="G67" s="49"/>
      <c r="H67" s="68"/>
      <c r="L67" s="68"/>
      <c r="M67" s="68"/>
    </row>
    <row r="68" spans="1:13" x14ac:dyDescent="0.25">
      <c r="B68" s="70" t="s">
        <v>76</v>
      </c>
      <c r="E68" s="58"/>
      <c r="F68" s="49"/>
      <c r="G68" s="49"/>
      <c r="H68" s="68"/>
      <c r="L68" s="68"/>
      <c r="M68" s="68"/>
    </row>
    <row r="69" spans="1:13" x14ac:dyDescent="0.25">
      <c r="A69" s="106" t="s">
        <v>316</v>
      </c>
      <c r="B69" s="9" t="s">
        <v>9</v>
      </c>
      <c r="C69" s="128">
        <v>3996</v>
      </c>
      <c r="D69" s="106" t="s">
        <v>182</v>
      </c>
      <c r="E69" s="9"/>
      <c r="F69" s="62">
        <f t="shared" ref="F69:F75" si="1">IF($C$76=0,"",IF(C69="[for completion]","",C69/$C$76))</f>
        <v>5.3943141013526284E-2</v>
      </c>
      <c r="G69" s="62" t="str">
        <f>IF($D$76=0,"",IF(D69="[Mark as ND1 if not relevant]","",D69/$D$76))</f>
        <v/>
      </c>
      <c r="H69" s="68"/>
      <c r="L69" s="68"/>
      <c r="M69" s="68"/>
    </row>
    <row r="70" spans="1:13" x14ac:dyDescent="0.25">
      <c r="A70" s="106" t="s">
        <v>317</v>
      </c>
      <c r="B70" s="9" t="s">
        <v>3</v>
      </c>
      <c r="C70" s="128">
        <v>2231</v>
      </c>
      <c r="D70" s="106" t="s">
        <v>182</v>
      </c>
      <c r="E70" s="9"/>
      <c r="F70" s="62">
        <f t="shared" si="1"/>
        <v>3.0116903804098382E-2</v>
      </c>
      <c r="G70" s="62" t="str">
        <f t="shared" ref="G70:G75" si="2">IF($D$76=0,"",IF(D70="[Mark as ND1 if not relevant]","",D70/$D$76))</f>
        <v/>
      </c>
      <c r="H70" s="68"/>
      <c r="L70" s="68"/>
      <c r="M70" s="68"/>
    </row>
    <row r="71" spans="1:13" x14ac:dyDescent="0.25">
      <c r="A71" s="106" t="s">
        <v>318</v>
      </c>
      <c r="B71" s="9" t="s">
        <v>4</v>
      </c>
      <c r="C71" s="128">
        <v>1941</v>
      </c>
      <c r="D71" s="106" t="s">
        <v>182</v>
      </c>
      <c r="E71" s="9"/>
      <c r="F71" s="62">
        <f t="shared" si="1"/>
        <v>2.620211128810173E-2</v>
      </c>
      <c r="G71" s="62" t="str">
        <f t="shared" si="2"/>
        <v/>
      </c>
      <c r="H71" s="68"/>
      <c r="L71" s="68"/>
      <c r="M71" s="68"/>
    </row>
    <row r="72" spans="1:13" x14ac:dyDescent="0.25">
      <c r="A72" s="106" t="s">
        <v>319</v>
      </c>
      <c r="B72" s="9" t="s">
        <v>5</v>
      </c>
      <c r="C72" s="128">
        <v>1954</v>
      </c>
      <c r="D72" s="106" t="s">
        <v>182</v>
      </c>
      <c r="E72" s="9"/>
      <c r="F72" s="62">
        <f t="shared" si="1"/>
        <v>2.6377601987094684E-2</v>
      </c>
      <c r="G72" s="62" t="str">
        <f t="shared" si="2"/>
        <v/>
      </c>
      <c r="H72" s="68"/>
      <c r="L72" s="68"/>
      <c r="M72" s="68"/>
    </row>
    <row r="73" spans="1:13" x14ac:dyDescent="0.25">
      <c r="A73" s="106" t="s">
        <v>320</v>
      </c>
      <c r="B73" s="9" t="s">
        <v>6</v>
      </c>
      <c r="C73" s="128">
        <v>2158</v>
      </c>
      <c r="D73" s="106" t="s">
        <v>182</v>
      </c>
      <c r="E73" s="9"/>
      <c r="F73" s="62">
        <f t="shared" si="1"/>
        <v>2.9131456032830259E-2</v>
      </c>
      <c r="G73" s="62" t="str">
        <f t="shared" si="2"/>
        <v/>
      </c>
      <c r="H73" s="68"/>
      <c r="L73" s="68"/>
      <c r="M73" s="68"/>
    </row>
    <row r="74" spans="1:13" x14ac:dyDescent="0.25">
      <c r="A74" s="106" t="s">
        <v>321</v>
      </c>
      <c r="B74" s="9" t="s">
        <v>7</v>
      </c>
      <c r="C74" s="128">
        <v>9330</v>
      </c>
      <c r="D74" s="106" t="s">
        <v>182</v>
      </c>
      <c r="E74" s="9"/>
      <c r="F74" s="62">
        <f t="shared" si="1"/>
        <v>0.12594832473878884</v>
      </c>
      <c r="G74" s="62" t="str">
        <f t="shared" si="2"/>
        <v/>
      </c>
      <c r="H74" s="68"/>
      <c r="L74" s="68"/>
      <c r="M74" s="68"/>
    </row>
    <row r="75" spans="1:13" x14ac:dyDescent="0.25">
      <c r="A75" s="106" t="s">
        <v>322</v>
      </c>
      <c r="B75" s="9" t="s">
        <v>8</v>
      </c>
      <c r="C75" s="128">
        <v>52468</v>
      </c>
      <c r="D75" s="106" t="s">
        <v>182</v>
      </c>
      <c r="E75" s="9"/>
      <c r="F75" s="62">
        <f t="shared" si="1"/>
        <v>0.70828046113555987</v>
      </c>
      <c r="G75" s="62" t="str">
        <f t="shared" si="2"/>
        <v/>
      </c>
      <c r="H75" s="68"/>
      <c r="L75" s="68"/>
      <c r="M75" s="68"/>
    </row>
    <row r="76" spans="1:13" x14ac:dyDescent="0.25">
      <c r="A76" s="106" t="s">
        <v>323</v>
      </c>
      <c r="B76" s="10" t="s">
        <v>1</v>
      </c>
      <c r="C76" s="71">
        <f>SUM(C69:C75)</f>
        <v>74078</v>
      </c>
      <c r="D76" s="71">
        <f>SUM(D69:D75)</f>
        <v>0</v>
      </c>
      <c r="E76" s="70"/>
      <c r="F76" s="64">
        <f t="shared" ref="F76" si="3">SUM(F69:F75)</f>
        <v>1</v>
      </c>
      <c r="G76" s="64">
        <f>SUM(G69:G75)</f>
        <v>0</v>
      </c>
      <c r="H76" s="68"/>
      <c r="L76" s="68"/>
      <c r="M76" s="68"/>
    </row>
    <row r="77" spans="1:13" hidden="1" outlineLevel="1" x14ac:dyDescent="0.25">
      <c r="A77" s="106" t="s">
        <v>324</v>
      </c>
      <c r="B77" s="82" t="s">
        <v>39</v>
      </c>
      <c r="C77" s="71"/>
      <c r="D77" s="71"/>
      <c r="E77" s="70"/>
      <c r="F77" s="62">
        <f>IF($C$76=0,"",IF(C77="[for completion]","",C77/$C$76))</f>
        <v>0</v>
      </c>
      <c r="G77" s="62" t="str">
        <f t="shared" ref="G77:G86" si="4">IF($D$76=0,"",IF(D77="[for completion]","",D77/$D$76))</f>
        <v/>
      </c>
      <c r="H77" s="68"/>
      <c r="L77" s="68"/>
      <c r="M77" s="68"/>
    </row>
    <row r="78" spans="1:13" hidden="1" outlineLevel="1" x14ac:dyDescent="0.25">
      <c r="A78" s="106" t="s">
        <v>325</v>
      </c>
      <c r="B78" s="82" t="s">
        <v>40</v>
      </c>
      <c r="C78" s="71"/>
      <c r="D78" s="71"/>
      <c r="E78" s="70"/>
      <c r="F78" s="62">
        <f t="shared" ref="F78:F86" si="5">IF($C$76=0,"",IF(C78="[for completion]","",C78/$C$76))</f>
        <v>0</v>
      </c>
      <c r="G78" s="62" t="str">
        <f t="shared" si="4"/>
        <v/>
      </c>
      <c r="H78" s="68"/>
      <c r="L78" s="68"/>
      <c r="M78" s="68"/>
    </row>
    <row r="79" spans="1:13" hidden="1" outlineLevel="1" x14ac:dyDescent="0.25">
      <c r="A79" s="106" t="s">
        <v>326</v>
      </c>
      <c r="B79" s="82" t="s">
        <v>41</v>
      </c>
      <c r="C79" s="71"/>
      <c r="D79" s="71"/>
      <c r="E79" s="70"/>
      <c r="F79" s="62">
        <f t="shared" si="5"/>
        <v>0</v>
      </c>
      <c r="G79" s="62" t="str">
        <f t="shared" si="4"/>
        <v/>
      </c>
      <c r="H79" s="68"/>
      <c r="L79" s="68"/>
      <c r="M79" s="68"/>
    </row>
    <row r="80" spans="1:13" hidden="1" outlineLevel="1" x14ac:dyDescent="0.25">
      <c r="A80" s="106" t="s">
        <v>327</v>
      </c>
      <c r="B80" s="82" t="s">
        <v>43</v>
      </c>
      <c r="C80" s="71"/>
      <c r="D80" s="71"/>
      <c r="E80" s="70"/>
      <c r="F80" s="62">
        <f t="shared" si="5"/>
        <v>0</v>
      </c>
      <c r="G80" s="62" t="str">
        <f t="shared" si="4"/>
        <v/>
      </c>
      <c r="H80" s="68"/>
      <c r="L80" s="68"/>
      <c r="M80" s="68"/>
    </row>
    <row r="81" spans="1:13" hidden="1" outlineLevel="1" x14ac:dyDescent="0.25">
      <c r="A81" s="106" t="s">
        <v>328</v>
      </c>
      <c r="B81" s="82" t="s">
        <v>44</v>
      </c>
      <c r="C81" s="71"/>
      <c r="D81" s="71"/>
      <c r="E81" s="70"/>
      <c r="F81" s="62">
        <f t="shared" si="5"/>
        <v>0</v>
      </c>
      <c r="G81" s="62" t="str">
        <f t="shared" si="4"/>
        <v/>
      </c>
      <c r="H81" s="68"/>
      <c r="L81" s="68"/>
      <c r="M81" s="68"/>
    </row>
    <row r="82" spans="1:13" hidden="1" outlineLevel="1" x14ac:dyDescent="0.25">
      <c r="A82" s="106" t="s">
        <v>329</v>
      </c>
      <c r="B82" s="82"/>
      <c r="C82" s="71"/>
      <c r="D82" s="71"/>
      <c r="E82" s="70"/>
      <c r="F82" s="62"/>
      <c r="G82" s="62"/>
      <c r="H82" s="68"/>
      <c r="L82" s="68"/>
      <c r="M82" s="68"/>
    </row>
    <row r="83" spans="1:13" hidden="1" outlineLevel="1" x14ac:dyDescent="0.25">
      <c r="A83" s="106" t="s">
        <v>330</v>
      </c>
      <c r="B83" s="82"/>
      <c r="C83" s="71"/>
      <c r="D83" s="71"/>
      <c r="E83" s="70"/>
      <c r="F83" s="62"/>
      <c r="G83" s="62"/>
      <c r="H83" s="68"/>
      <c r="L83" s="68"/>
      <c r="M83" s="68"/>
    </row>
    <row r="84" spans="1:13" hidden="1" outlineLevel="1" x14ac:dyDescent="0.25">
      <c r="A84" s="106" t="s">
        <v>331</v>
      </c>
      <c r="B84" s="82"/>
      <c r="C84" s="71"/>
      <c r="D84" s="71"/>
      <c r="E84" s="70"/>
      <c r="F84" s="62"/>
      <c r="G84" s="62"/>
      <c r="H84" s="68"/>
      <c r="L84" s="68"/>
      <c r="M84" s="68"/>
    </row>
    <row r="85" spans="1:13" hidden="1" outlineLevel="1" x14ac:dyDescent="0.25">
      <c r="A85" s="106" t="s">
        <v>332</v>
      </c>
      <c r="B85" s="10"/>
      <c r="C85" s="71"/>
      <c r="D85" s="71"/>
      <c r="E85" s="70"/>
      <c r="F85" s="62">
        <f t="shared" si="5"/>
        <v>0</v>
      </c>
      <c r="G85" s="62" t="str">
        <f t="shared" si="4"/>
        <v/>
      </c>
      <c r="H85" s="68"/>
      <c r="L85" s="68"/>
      <c r="M85" s="68"/>
    </row>
    <row r="86" spans="1:13" hidden="1" outlineLevel="1" x14ac:dyDescent="0.25">
      <c r="A86" s="106" t="s">
        <v>333</v>
      </c>
      <c r="B86" s="82"/>
      <c r="C86" s="71"/>
      <c r="D86" s="71"/>
      <c r="E86" s="70"/>
      <c r="F86" s="62">
        <f t="shared" si="5"/>
        <v>0</v>
      </c>
      <c r="G86" s="62" t="str">
        <f t="shared" si="4"/>
        <v/>
      </c>
      <c r="H86" s="68"/>
      <c r="L86" s="68"/>
      <c r="M86" s="68"/>
    </row>
    <row r="87" spans="1:13" ht="15" customHeight="1" collapsed="1" x14ac:dyDescent="0.25">
      <c r="A87" s="74"/>
      <c r="B87" s="76" t="s">
        <v>599</v>
      </c>
      <c r="C87" s="74" t="s">
        <v>970</v>
      </c>
      <c r="D87" s="74" t="s">
        <v>964</v>
      </c>
      <c r="E87" s="60"/>
      <c r="F87" s="75" t="s">
        <v>971</v>
      </c>
      <c r="G87" s="74" t="s">
        <v>965</v>
      </c>
      <c r="H87" s="68"/>
      <c r="L87" s="68"/>
      <c r="M87" s="68"/>
    </row>
    <row r="88" spans="1:13" x14ac:dyDescent="0.25">
      <c r="A88" s="106" t="s">
        <v>334</v>
      </c>
      <c r="B88" s="70" t="s">
        <v>79</v>
      </c>
      <c r="C88" s="69">
        <v>3.33</v>
      </c>
      <c r="D88" s="69" t="s">
        <v>183</v>
      </c>
      <c r="E88" s="58"/>
      <c r="F88" s="51"/>
      <c r="G88" s="49"/>
      <c r="H88" s="68"/>
      <c r="L88" s="68"/>
      <c r="M88" s="68"/>
    </row>
    <row r="89" spans="1:13" x14ac:dyDescent="0.25">
      <c r="B89" s="70"/>
      <c r="C89" s="58"/>
      <c r="D89" s="58"/>
      <c r="E89" s="58"/>
      <c r="F89" s="49"/>
      <c r="G89" s="49"/>
      <c r="H89" s="68"/>
      <c r="L89" s="68"/>
      <c r="M89" s="68"/>
    </row>
    <row r="90" spans="1:13" x14ac:dyDescent="0.25">
      <c r="A90" s="106" t="s">
        <v>335</v>
      </c>
      <c r="B90" s="70" t="s">
        <v>76</v>
      </c>
      <c r="E90" s="58"/>
      <c r="F90" s="49"/>
      <c r="G90" s="49"/>
      <c r="H90" s="68"/>
      <c r="L90" s="68"/>
      <c r="M90" s="68"/>
    </row>
    <row r="91" spans="1:13" x14ac:dyDescent="0.25">
      <c r="A91" s="106" t="s">
        <v>336</v>
      </c>
      <c r="B91" s="9" t="s">
        <v>9</v>
      </c>
      <c r="C91" s="119">
        <v>7136</v>
      </c>
      <c r="D91" s="69" t="s">
        <v>183</v>
      </c>
      <c r="E91" s="9"/>
      <c r="F91" s="62">
        <f>IF($C$98=0,"",IF(C91="[for completion]","",C91/$C$98))</f>
        <v>0.13156099629431611</v>
      </c>
      <c r="G91" s="62" t="str">
        <f>IF($D$98=0,"",IF(D91="[Mark as ND1 if not relevant]","",D91/$D$98))</f>
        <v/>
      </c>
      <c r="H91" s="68"/>
      <c r="L91" s="68"/>
      <c r="M91" s="68"/>
    </row>
    <row r="92" spans="1:13" x14ac:dyDescent="0.25">
      <c r="A92" s="106" t="s">
        <v>337</v>
      </c>
      <c r="B92" s="9" t="s">
        <v>3</v>
      </c>
      <c r="C92" s="119">
        <v>10278</v>
      </c>
      <c r="D92" s="69" t="s">
        <v>183</v>
      </c>
      <c r="E92" s="9"/>
      <c r="F92" s="62">
        <f t="shared" ref="F92:F108" si="6">IF($C$98=0,"",IF(C92="[for completion]","",C92/$C$98))</f>
        <v>0.18948765693847827</v>
      </c>
      <c r="G92" s="62" t="str">
        <f t="shared" ref="G92:G97" si="7">IF($D$98=0,"",IF(D92="[Mark as ND1 if not relevant]","",D92/$D$98))</f>
        <v/>
      </c>
      <c r="H92" s="68"/>
      <c r="L92" s="68"/>
      <c r="M92" s="68"/>
    </row>
    <row r="93" spans="1:13" x14ac:dyDescent="0.25">
      <c r="A93" s="106" t="s">
        <v>338</v>
      </c>
      <c r="B93" s="9" t="s">
        <v>4</v>
      </c>
      <c r="C93" s="119">
        <v>12305</v>
      </c>
      <c r="D93" s="69" t="s">
        <v>183</v>
      </c>
      <c r="E93" s="9"/>
      <c r="F93" s="62">
        <f t="shared" si="6"/>
        <v>0.22685791191165355</v>
      </c>
      <c r="G93" s="62" t="str">
        <f t="shared" si="7"/>
        <v/>
      </c>
      <c r="H93" s="68"/>
      <c r="L93" s="68"/>
      <c r="M93" s="68"/>
    </row>
    <row r="94" spans="1:13" x14ac:dyDescent="0.25">
      <c r="A94" s="106" t="s">
        <v>339</v>
      </c>
      <c r="B94" s="9" t="s">
        <v>5</v>
      </c>
      <c r="C94" s="119">
        <v>6478</v>
      </c>
      <c r="D94" s="69" t="s">
        <v>183</v>
      </c>
      <c r="E94" s="9"/>
      <c r="F94" s="62">
        <f t="shared" si="6"/>
        <v>0.11942995151269335</v>
      </c>
      <c r="G94" s="62" t="str">
        <f t="shared" si="7"/>
        <v/>
      </c>
      <c r="H94" s="68"/>
      <c r="L94" s="68"/>
      <c r="M94" s="68"/>
    </row>
    <row r="95" spans="1:13" x14ac:dyDescent="0.25">
      <c r="A95" s="106" t="s">
        <v>340</v>
      </c>
      <c r="B95" s="9" t="s">
        <v>6</v>
      </c>
      <c r="C95" s="119">
        <v>12160</v>
      </c>
      <c r="D95" s="69" t="s">
        <v>183</v>
      </c>
      <c r="E95" s="9"/>
      <c r="F95" s="62">
        <f t="shared" si="6"/>
        <v>0.22418465736251175</v>
      </c>
      <c r="G95" s="62" t="str">
        <f t="shared" si="7"/>
        <v/>
      </c>
      <c r="H95" s="68"/>
      <c r="L95" s="68"/>
      <c r="M95" s="68"/>
    </row>
    <row r="96" spans="1:13" x14ac:dyDescent="0.25">
      <c r="A96" s="106" t="s">
        <v>341</v>
      </c>
      <c r="B96" s="9" t="s">
        <v>7</v>
      </c>
      <c r="C96" s="119">
        <v>4271</v>
      </c>
      <c r="D96" s="69" t="s">
        <v>183</v>
      </c>
      <c r="E96" s="9"/>
      <c r="F96" s="62">
        <f t="shared" si="6"/>
        <v>7.8741173650928267E-2</v>
      </c>
      <c r="G96" s="62" t="str">
        <f t="shared" si="7"/>
        <v/>
      </c>
      <c r="H96" s="68"/>
      <c r="L96" s="68"/>
      <c r="M96" s="68"/>
    </row>
    <row r="97" spans="1:14" x14ac:dyDescent="0.25">
      <c r="A97" s="106" t="s">
        <v>342</v>
      </c>
      <c r="B97" s="9" t="s">
        <v>8</v>
      </c>
      <c r="C97" s="119">
        <v>1613</v>
      </c>
      <c r="D97" s="69" t="s">
        <v>183</v>
      </c>
      <c r="E97" s="9"/>
      <c r="F97" s="62">
        <f t="shared" si="6"/>
        <v>2.9737652329418704E-2</v>
      </c>
      <c r="G97" s="62" t="str">
        <f t="shared" si="7"/>
        <v/>
      </c>
      <c r="H97" s="68"/>
      <c r="L97" s="68"/>
      <c r="M97" s="68"/>
    </row>
    <row r="98" spans="1:14" x14ac:dyDescent="0.25">
      <c r="A98" s="106" t="s">
        <v>343</v>
      </c>
      <c r="B98" s="10" t="s">
        <v>1</v>
      </c>
      <c r="C98" s="71">
        <f>SUM(C91:C97)</f>
        <v>54241</v>
      </c>
      <c r="D98" s="71">
        <f>SUM(D91:D97)</f>
        <v>0</v>
      </c>
      <c r="E98" s="70"/>
      <c r="F98" s="64">
        <f t="shared" ref="F98" si="8">SUM(F91:F97)</f>
        <v>0.99999999999999989</v>
      </c>
      <c r="G98" s="64">
        <f>SUM(G91:G97)</f>
        <v>0</v>
      </c>
      <c r="H98" s="68"/>
      <c r="L98" s="68"/>
      <c r="M98" s="68"/>
    </row>
    <row r="99" spans="1:14" hidden="1" outlineLevel="1" x14ac:dyDescent="0.25">
      <c r="A99" s="106" t="s">
        <v>344</v>
      </c>
      <c r="B99" s="82" t="s">
        <v>39</v>
      </c>
      <c r="C99" s="71"/>
      <c r="D99" s="71"/>
      <c r="E99" s="70"/>
      <c r="F99" s="62">
        <f t="shared" si="6"/>
        <v>0</v>
      </c>
      <c r="G99" s="62" t="str">
        <f t="shared" ref="G99:G108" si="9">IF($D$98=0,"",IF(D99="[for completion]","",D99/$D$98))</f>
        <v/>
      </c>
      <c r="H99" s="68"/>
      <c r="L99" s="68"/>
      <c r="M99" s="68"/>
    </row>
    <row r="100" spans="1:14" hidden="1" outlineLevel="1" x14ac:dyDescent="0.25">
      <c r="A100" s="106" t="s">
        <v>345</v>
      </c>
      <c r="B100" s="82" t="s">
        <v>40</v>
      </c>
      <c r="C100" s="71"/>
      <c r="D100" s="71"/>
      <c r="E100" s="70"/>
      <c r="F100" s="62">
        <f t="shared" si="6"/>
        <v>0</v>
      </c>
      <c r="G100" s="62" t="str">
        <f t="shared" si="9"/>
        <v/>
      </c>
      <c r="H100" s="68"/>
      <c r="L100" s="68"/>
      <c r="M100" s="68"/>
    </row>
    <row r="101" spans="1:14" hidden="1" outlineLevel="1" x14ac:dyDescent="0.25">
      <c r="A101" s="106" t="s">
        <v>346</v>
      </c>
      <c r="B101" s="82" t="s">
        <v>41</v>
      </c>
      <c r="C101" s="71"/>
      <c r="D101" s="71"/>
      <c r="E101" s="70"/>
      <c r="F101" s="62">
        <f t="shared" si="6"/>
        <v>0</v>
      </c>
      <c r="G101" s="62" t="str">
        <f t="shared" si="9"/>
        <v/>
      </c>
      <c r="H101" s="68"/>
      <c r="L101" s="68"/>
      <c r="M101" s="68"/>
    </row>
    <row r="102" spans="1:14" hidden="1" outlineLevel="1" x14ac:dyDescent="0.25">
      <c r="A102" s="106" t="s">
        <v>347</v>
      </c>
      <c r="B102" s="82" t="s">
        <v>43</v>
      </c>
      <c r="C102" s="71"/>
      <c r="D102" s="71"/>
      <c r="E102" s="70"/>
      <c r="F102" s="62">
        <f t="shared" si="6"/>
        <v>0</v>
      </c>
      <c r="G102" s="62" t="str">
        <f t="shared" si="9"/>
        <v/>
      </c>
      <c r="H102" s="68"/>
      <c r="L102" s="68"/>
      <c r="M102" s="68"/>
    </row>
    <row r="103" spans="1:14" hidden="1" outlineLevel="1" x14ac:dyDescent="0.25">
      <c r="A103" s="106" t="s">
        <v>348</v>
      </c>
      <c r="B103" s="82" t="s">
        <v>44</v>
      </c>
      <c r="C103" s="71"/>
      <c r="D103" s="71"/>
      <c r="E103" s="70"/>
      <c r="F103" s="62">
        <f t="shared" si="6"/>
        <v>0</v>
      </c>
      <c r="G103" s="62" t="str">
        <f t="shared" si="9"/>
        <v/>
      </c>
      <c r="H103" s="68"/>
      <c r="L103" s="68"/>
      <c r="M103" s="68"/>
    </row>
    <row r="104" spans="1:14" hidden="1" outlineLevel="1" x14ac:dyDescent="0.25">
      <c r="A104" s="106" t="s">
        <v>349</v>
      </c>
      <c r="B104" s="82"/>
      <c r="C104" s="71"/>
      <c r="D104" s="71"/>
      <c r="E104" s="70"/>
      <c r="F104" s="62"/>
      <c r="G104" s="62"/>
      <c r="H104" s="68"/>
      <c r="L104" s="68"/>
      <c r="M104" s="68"/>
    </row>
    <row r="105" spans="1:14" hidden="1" outlineLevel="1" x14ac:dyDescent="0.25">
      <c r="A105" s="106" t="s">
        <v>350</v>
      </c>
      <c r="B105" s="82"/>
      <c r="C105" s="71"/>
      <c r="D105" s="71"/>
      <c r="E105" s="70"/>
      <c r="F105" s="62"/>
      <c r="G105" s="62"/>
      <c r="H105" s="68"/>
      <c r="L105" s="68"/>
      <c r="M105" s="68"/>
    </row>
    <row r="106" spans="1:14" hidden="1" outlineLevel="1" x14ac:dyDescent="0.25">
      <c r="A106" s="106" t="s">
        <v>351</v>
      </c>
      <c r="B106" s="10"/>
      <c r="C106" s="71"/>
      <c r="D106" s="71"/>
      <c r="E106" s="70"/>
      <c r="F106" s="62">
        <f t="shared" si="6"/>
        <v>0</v>
      </c>
      <c r="G106" s="62" t="str">
        <f t="shared" si="9"/>
        <v/>
      </c>
      <c r="H106" s="68"/>
      <c r="L106" s="68"/>
      <c r="M106" s="68"/>
    </row>
    <row r="107" spans="1:14" hidden="1" outlineLevel="1" x14ac:dyDescent="0.25">
      <c r="A107" s="106" t="s">
        <v>352</v>
      </c>
      <c r="B107" s="82"/>
      <c r="C107" s="71"/>
      <c r="D107" s="71"/>
      <c r="E107" s="70"/>
      <c r="F107" s="62">
        <f t="shared" si="6"/>
        <v>0</v>
      </c>
      <c r="G107" s="62" t="str">
        <f t="shared" si="9"/>
        <v/>
      </c>
      <c r="H107" s="68"/>
      <c r="L107" s="68"/>
      <c r="M107" s="68"/>
    </row>
    <row r="108" spans="1:14" hidden="1" outlineLevel="1" x14ac:dyDescent="0.25">
      <c r="A108" s="106" t="s">
        <v>353</v>
      </c>
      <c r="B108" s="82"/>
      <c r="C108" s="71"/>
      <c r="D108" s="71"/>
      <c r="E108" s="70"/>
      <c r="F108" s="62">
        <f t="shared" si="6"/>
        <v>0</v>
      </c>
      <c r="G108" s="62" t="str">
        <f t="shared" si="9"/>
        <v/>
      </c>
      <c r="H108" s="68"/>
      <c r="L108" s="68"/>
      <c r="M108" s="68"/>
    </row>
    <row r="109" spans="1:14" ht="15" customHeight="1" collapsed="1" x14ac:dyDescent="0.25">
      <c r="A109" s="74"/>
      <c r="B109" s="76" t="s">
        <v>600</v>
      </c>
      <c r="C109" s="75" t="s">
        <v>81</v>
      </c>
      <c r="D109" s="75" t="s">
        <v>82</v>
      </c>
      <c r="E109" s="60"/>
      <c r="F109" s="75" t="s">
        <v>83</v>
      </c>
      <c r="G109" s="75" t="s">
        <v>84</v>
      </c>
      <c r="H109" s="68"/>
      <c r="L109" s="68"/>
      <c r="M109" s="68"/>
    </row>
    <row r="110" spans="1:14" s="2" customFormat="1" x14ac:dyDescent="0.25">
      <c r="A110" s="106" t="s">
        <v>354</v>
      </c>
      <c r="B110" s="70" t="s">
        <v>54</v>
      </c>
      <c r="C110" s="69">
        <v>0</v>
      </c>
      <c r="D110" s="69">
        <v>0</v>
      </c>
      <c r="E110" s="62"/>
      <c r="F110" s="62">
        <f t="shared" ref="F110:F115" si="10">IF($C$125=0,"",IF(C110="[for completion]","",C110/$C$125))</f>
        <v>0</v>
      </c>
      <c r="G110" s="62">
        <f t="shared" ref="G110:G115" si="11">IF($D$125=0,"",IF(D110="[for completion]","",D110/$D$125))</f>
        <v>0</v>
      </c>
      <c r="H110" s="68"/>
      <c r="I110" s="69"/>
      <c r="J110" s="69"/>
      <c r="K110" s="69"/>
      <c r="L110" s="68"/>
      <c r="M110" s="68"/>
      <c r="N110" s="68"/>
    </row>
    <row r="111" spans="1:14" s="2" customFormat="1" x14ac:dyDescent="0.25">
      <c r="A111" s="106" t="s">
        <v>355</v>
      </c>
      <c r="B111" s="70" t="s">
        <v>20</v>
      </c>
      <c r="C111" s="106">
        <v>0</v>
      </c>
      <c r="D111" s="106">
        <v>0</v>
      </c>
      <c r="E111" s="62"/>
      <c r="F111" s="62">
        <f t="shared" si="10"/>
        <v>0</v>
      </c>
      <c r="G111" s="62">
        <f t="shared" si="11"/>
        <v>0</v>
      </c>
      <c r="H111" s="68"/>
      <c r="I111" s="69"/>
      <c r="J111" s="69"/>
      <c r="K111" s="69"/>
      <c r="L111" s="68"/>
      <c r="M111" s="68"/>
      <c r="N111" s="68"/>
    </row>
    <row r="112" spans="1:14" s="2" customFormat="1" x14ac:dyDescent="0.25">
      <c r="A112" s="106" t="s">
        <v>356</v>
      </c>
      <c r="B112" s="70" t="s">
        <v>22</v>
      </c>
      <c r="C112" s="106">
        <v>0</v>
      </c>
      <c r="D112" s="106">
        <v>0</v>
      </c>
      <c r="E112" s="62"/>
      <c r="F112" s="62">
        <f t="shared" si="10"/>
        <v>0</v>
      </c>
      <c r="G112" s="62">
        <f t="shared" si="11"/>
        <v>0</v>
      </c>
      <c r="H112" s="68"/>
      <c r="I112" s="69"/>
      <c r="J112" s="69"/>
      <c r="K112" s="69"/>
      <c r="L112" s="68"/>
      <c r="M112" s="68"/>
      <c r="N112" s="68"/>
    </row>
    <row r="113" spans="1:14" s="2" customFormat="1" x14ac:dyDescent="0.25">
      <c r="A113" s="106" t="s">
        <v>357</v>
      </c>
      <c r="B113" s="102" t="s">
        <v>963</v>
      </c>
      <c r="C113" s="106">
        <v>0</v>
      </c>
      <c r="D113" s="106">
        <v>0</v>
      </c>
      <c r="E113" s="62"/>
      <c r="F113" s="62">
        <f t="shared" si="10"/>
        <v>0</v>
      </c>
      <c r="G113" s="62">
        <f t="shared" si="11"/>
        <v>0</v>
      </c>
      <c r="H113" s="68"/>
      <c r="I113" s="69"/>
      <c r="J113" s="69"/>
      <c r="K113" s="69"/>
      <c r="L113" s="68"/>
      <c r="M113" s="68"/>
      <c r="N113" s="68"/>
    </row>
    <row r="114" spans="1:14" s="2" customFormat="1" x14ac:dyDescent="0.25">
      <c r="A114" s="106" t="s">
        <v>358</v>
      </c>
      <c r="B114" s="70" t="s">
        <v>21</v>
      </c>
      <c r="C114" s="106">
        <v>0</v>
      </c>
      <c r="D114" s="106">
        <v>0</v>
      </c>
      <c r="E114" s="62"/>
      <c r="F114" s="62">
        <f t="shared" si="10"/>
        <v>0</v>
      </c>
      <c r="G114" s="62">
        <f t="shared" si="11"/>
        <v>0</v>
      </c>
      <c r="H114" s="68"/>
      <c r="I114" s="69"/>
      <c r="J114" s="69"/>
      <c r="K114" s="69"/>
      <c r="L114" s="68"/>
      <c r="M114" s="68"/>
      <c r="N114" s="68"/>
    </row>
    <row r="115" spans="1:14" s="2" customFormat="1" hidden="1" x14ac:dyDescent="0.25">
      <c r="A115" s="106" t="s">
        <v>359</v>
      </c>
      <c r="B115" s="70" t="s">
        <v>23</v>
      </c>
      <c r="C115" s="106">
        <v>0</v>
      </c>
      <c r="D115" s="106">
        <v>0</v>
      </c>
      <c r="E115" s="70"/>
      <c r="F115" s="62">
        <f t="shared" si="10"/>
        <v>0</v>
      </c>
      <c r="G115" s="62">
        <f t="shared" si="11"/>
        <v>0</v>
      </c>
      <c r="H115" s="68"/>
      <c r="I115" s="69"/>
      <c r="J115" s="69"/>
      <c r="K115" s="69"/>
      <c r="L115" s="68"/>
      <c r="M115" s="68"/>
      <c r="N115" s="68"/>
    </row>
    <row r="116" spans="1:14" hidden="1" x14ac:dyDescent="0.25">
      <c r="A116" s="106" t="s">
        <v>360</v>
      </c>
      <c r="B116" s="70" t="s">
        <v>24</v>
      </c>
      <c r="C116" s="106">
        <v>0</v>
      </c>
      <c r="D116" s="106">
        <v>0</v>
      </c>
      <c r="E116" s="70"/>
      <c r="F116" s="62">
        <f t="shared" ref="F116:F123" si="12">IF($C$125=0,"",IF(C116="[for completion]","",C116/$C$125))</f>
        <v>0</v>
      </c>
      <c r="G116" s="62">
        <f t="shared" ref="G116:G123" si="13">IF($D$125=0,"",IF(D116="[for completion]","",D116/$D$125))</f>
        <v>0</v>
      </c>
      <c r="H116" s="68"/>
      <c r="L116" s="68"/>
      <c r="M116" s="68"/>
    </row>
    <row r="117" spans="1:14" hidden="1" x14ac:dyDescent="0.25">
      <c r="A117" s="106" t="s">
        <v>361</v>
      </c>
      <c r="B117" s="70" t="s">
        <v>132</v>
      </c>
      <c r="C117" s="106">
        <v>0</v>
      </c>
      <c r="D117" s="106">
        <v>0</v>
      </c>
      <c r="E117" s="70"/>
      <c r="F117" s="62">
        <f t="shared" si="12"/>
        <v>0</v>
      </c>
      <c r="G117" s="62">
        <f t="shared" si="13"/>
        <v>0</v>
      </c>
      <c r="H117" s="68"/>
      <c r="L117" s="68"/>
      <c r="M117" s="68"/>
    </row>
    <row r="118" spans="1:14" hidden="1" x14ac:dyDescent="0.25">
      <c r="A118" s="106" t="s">
        <v>362</v>
      </c>
      <c r="B118" s="70" t="s">
        <v>77</v>
      </c>
      <c r="C118" s="106">
        <v>0</v>
      </c>
      <c r="D118" s="106">
        <v>0</v>
      </c>
      <c r="E118" s="70"/>
      <c r="F118" s="62">
        <f t="shared" si="12"/>
        <v>0</v>
      </c>
      <c r="G118" s="62">
        <f t="shared" si="13"/>
        <v>0</v>
      </c>
      <c r="H118" s="68"/>
      <c r="L118" s="68"/>
      <c r="M118" s="68"/>
    </row>
    <row r="119" spans="1:14" hidden="1" x14ac:dyDescent="0.25">
      <c r="A119" s="106" t="s">
        <v>363</v>
      </c>
      <c r="B119" s="70" t="s">
        <v>74</v>
      </c>
      <c r="C119" s="106">
        <v>0</v>
      </c>
      <c r="D119" s="106">
        <v>0</v>
      </c>
      <c r="E119" s="70"/>
      <c r="F119" s="62">
        <f t="shared" si="12"/>
        <v>0</v>
      </c>
      <c r="G119" s="62">
        <f t="shared" si="13"/>
        <v>0</v>
      </c>
      <c r="H119" s="68"/>
      <c r="L119" s="68"/>
      <c r="M119" s="68"/>
    </row>
    <row r="120" spans="1:14" hidden="1" x14ac:dyDescent="0.25">
      <c r="A120" s="106" t="s">
        <v>364</v>
      </c>
      <c r="B120" s="70" t="s">
        <v>78</v>
      </c>
      <c r="C120" s="106">
        <v>0</v>
      </c>
      <c r="D120" s="106">
        <v>0</v>
      </c>
      <c r="E120" s="70"/>
      <c r="F120" s="62">
        <f t="shared" si="12"/>
        <v>0</v>
      </c>
      <c r="G120" s="62">
        <f t="shared" si="13"/>
        <v>0</v>
      </c>
      <c r="H120" s="68"/>
      <c r="L120" s="68"/>
      <c r="M120" s="68"/>
    </row>
    <row r="121" spans="1:14" hidden="1" x14ac:dyDescent="0.25">
      <c r="A121" s="106" t="s">
        <v>365</v>
      </c>
      <c r="B121" s="70" t="s">
        <v>131</v>
      </c>
      <c r="C121" s="106">
        <v>0</v>
      </c>
      <c r="D121" s="106">
        <v>0</v>
      </c>
      <c r="E121" s="70"/>
      <c r="F121" s="62">
        <f t="shared" si="12"/>
        <v>0</v>
      </c>
      <c r="G121" s="62">
        <f t="shared" si="13"/>
        <v>0</v>
      </c>
      <c r="H121" s="68"/>
      <c r="L121" s="68"/>
      <c r="M121" s="68"/>
    </row>
    <row r="122" spans="1:14" x14ac:dyDescent="0.25">
      <c r="A122" s="106" t="s">
        <v>366</v>
      </c>
      <c r="B122" s="70" t="s">
        <v>38</v>
      </c>
      <c r="C122" s="119">
        <v>74078</v>
      </c>
      <c r="D122" s="119">
        <v>74078</v>
      </c>
      <c r="E122" s="70"/>
      <c r="F122" s="62">
        <f t="shared" si="12"/>
        <v>1</v>
      </c>
      <c r="G122" s="62">
        <f t="shared" si="13"/>
        <v>1</v>
      </c>
      <c r="H122" s="68"/>
      <c r="L122" s="68"/>
      <c r="M122" s="68"/>
    </row>
    <row r="123" spans="1:14" hidden="1" x14ac:dyDescent="0.25">
      <c r="A123" s="106" t="s">
        <v>367</v>
      </c>
      <c r="B123" s="70" t="s">
        <v>75</v>
      </c>
      <c r="C123" s="69">
        <v>0</v>
      </c>
      <c r="D123" s="69">
        <v>0</v>
      </c>
      <c r="E123" s="70"/>
      <c r="F123" s="62">
        <f t="shared" si="12"/>
        <v>0</v>
      </c>
      <c r="G123" s="62">
        <f t="shared" si="13"/>
        <v>0</v>
      </c>
      <c r="H123" s="68"/>
      <c r="L123" s="68"/>
      <c r="M123" s="68"/>
    </row>
    <row r="124" spans="1:14" x14ac:dyDescent="0.25">
      <c r="A124" s="106" t="s">
        <v>368</v>
      </c>
      <c r="B124" s="70" t="s">
        <v>2</v>
      </c>
      <c r="C124" s="69">
        <v>0</v>
      </c>
      <c r="D124" s="69">
        <v>0</v>
      </c>
      <c r="E124" s="70"/>
      <c r="F124" s="62">
        <f>IF($C$125=0,"",IF(C124="[for completion]","",C124/$C$125))</f>
        <v>0</v>
      </c>
      <c r="G124" s="62">
        <f>IF($D$125=0,"",IF(D124="[for completion]","",D124/$D$125))</f>
        <v>0</v>
      </c>
      <c r="H124" s="68"/>
      <c r="L124" s="68"/>
      <c r="M124" s="68"/>
    </row>
    <row r="125" spans="1:14" x14ac:dyDescent="0.25">
      <c r="A125" s="106" t="s">
        <v>369</v>
      </c>
      <c r="B125" s="10" t="s">
        <v>1</v>
      </c>
      <c r="C125" s="128">
        <f>SUM(C110:C124)</f>
        <v>74078</v>
      </c>
      <c r="D125" s="128">
        <f>SUM(D110:D124)</f>
        <v>74078</v>
      </c>
      <c r="E125" s="70"/>
      <c r="F125" s="73">
        <f>SUM(F110:F124)</f>
        <v>1</v>
      </c>
      <c r="G125" s="73">
        <f>SUM(G110:G124)</f>
        <v>1</v>
      </c>
      <c r="H125" s="68"/>
      <c r="L125" s="68"/>
      <c r="M125" s="68"/>
    </row>
    <row r="126" spans="1:14" hidden="1" outlineLevel="1" x14ac:dyDescent="0.25">
      <c r="A126" s="106" t="s">
        <v>370</v>
      </c>
      <c r="B126" s="84" t="s">
        <v>151</v>
      </c>
      <c r="E126" s="70"/>
      <c r="F126" s="62">
        <f t="shared" ref="F126" si="14">IF($C$125=0,"",IF(C126="[for completion]","",C126/$C$125))</f>
        <v>0</v>
      </c>
      <c r="G126" s="62">
        <f t="shared" ref="G126" si="15">IF($D$125=0,"",IF(D126="[for completion]","",D126/$D$125))</f>
        <v>0</v>
      </c>
      <c r="H126" s="68"/>
      <c r="L126" s="68"/>
      <c r="M126" s="68"/>
    </row>
    <row r="127" spans="1:14" hidden="1" outlineLevel="1" x14ac:dyDescent="0.25">
      <c r="A127" s="106" t="s">
        <v>371</v>
      </c>
      <c r="B127" s="84" t="s">
        <v>151</v>
      </c>
      <c r="E127" s="70"/>
      <c r="F127" s="62">
        <f t="shared" ref="F127:F134" si="16">IF($C$125=0,"",IF(C127="[for completion]","",C127/$C$125))</f>
        <v>0</v>
      </c>
      <c r="G127" s="62">
        <f t="shared" ref="G127:G134" si="17">IF($D$125=0,"",IF(D127="[for completion]","",D127/$D$125))</f>
        <v>0</v>
      </c>
      <c r="H127" s="68"/>
      <c r="L127" s="68"/>
      <c r="M127" s="68"/>
    </row>
    <row r="128" spans="1:14" hidden="1" outlineLevel="1" x14ac:dyDescent="0.25">
      <c r="A128" s="106" t="s">
        <v>372</v>
      </c>
      <c r="B128" s="84" t="s">
        <v>151</v>
      </c>
      <c r="E128" s="70"/>
      <c r="F128" s="62">
        <f t="shared" si="16"/>
        <v>0</v>
      </c>
      <c r="G128" s="62">
        <f t="shared" si="17"/>
        <v>0</v>
      </c>
      <c r="H128" s="68"/>
      <c r="L128" s="68"/>
      <c r="M128" s="68"/>
    </row>
    <row r="129" spans="1:14" hidden="1" outlineLevel="1" x14ac:dyDescent="0.25">
      <c r="A129" s="106" t="s">
        <v>373</v>
      </c>
      <c r="B129" s="84" t="s">
        <v>151</v>
      </c>
      <c r="E129" s="70"/>
      <c r="F129" s="62">
        <f t="shared" si="16"/>
        <v>0</v>
      </c>
      <c r="G129" s="62">
        <f t="shared" si="17"/>
        <v>0</v>
      </c>
      <c r="H129" s="68"/>
      <c r="L129" s="68"/>
      <c r="M129" s="68"/>
    </row>
    <row r="130" spans="1:14" hidden="1" outlineLevel="1" x14ac:dyDescent="0.25">
      <c r="A130" s="106" t="s">
        <v>374</v>
      </c>
      <c r="B130" s="84" t="s">
        <v>151</v>
      </c>
      <c r="E130" s="70"/>
      <c r="F130" s="62">
        <f t="shared" si="16"/>
        <v>0</v>
      </c>
      <c r="G130" s="62">
        <f t="shared" si="17"/>
        <v>0</v>
      </c>
      <c r="H130" s="68"/>
      <c r="L130" s="68"/>
      <c r="M130" s="68"/>
    </row>
    <row r="131" spans="1:14" hidden="1" outlineLevel="1" x14ac:dyDescent="0.25">
      <c r="A131" s="106" t="s">
        <v>375</v>
      </c>
      <c r="B131" s="84" t="s">
        <v>151</v>
      </c>
      <c r="E131" s="70"/>
      <c r="F131" s="62">
        <f t="shared" si="16"/>
        <v>0</v>
      </c>
      <c r="G131" s="62">
        <f t="shared" si="17"/>
        <v>0</v>
      </c>
      <c r="H131" s="68"/>
      <c r="L131" s="68"/>
      <c r="M131" s="68"/>
    </row>
    <row r="132" spans="1:14" hidden="1" outlineLevel="1" x14ac:dyDescent="0.25">
      <c r="A132" s="106" t="s">
        <v>376</v>
      </c>
      <c r="B132" s="84" t="s">
        <v>151</v>
      </c>
      <c r="E132" s="70"/>
      <c r="F132" s="62">
        <f t="shared" si="16"/>
        <v>0</v>
      </c>
      <c r="G132" s="62">
        <f t="shared" si="17"/>
        <v>0</v>
      </c>
      <c r="H132" s="68"/>
      <c r="L132" s="68"/>
      <c r="M132" s="68"/>
    </row>
    <row r="133" spans="1:14" hidden="1" outlineLevel="1" x14ac:dyDescent="0.25">
      <c r="A133" s="106" t="s">
        <v>377</v>
      </c>
      <c r="B133" s="84" t="s">
        <v>151</v>
      </c>
      <c r="E133" s="70"/>
      <c r="F133" s="62">
        <f t="shared" si="16"/>
        <v>0</v>
      </c>
      <c r="G133" s="62">
        <f t="shared" si="17"/>
        <v>0</v>
      </c>
      <c r="H133" s="68"/>
      <c r="L133" s="68"/>
      <c r="M133" s="68"/>
    </row>
    <row r="134" spans="1:14" hidden="1" outlineLevel="1" x14ac:dyDescent="0.25">
      <c r="A134" s="106" t="s">
        <v>378</v>
      </c>
      <c r="B134" s="84" t="s">
        <v>151</v>
      </c>
      <c r="C134" s="67"/>
      <c r="D134" s="67"/>
      <c r="E134" s="67"/>
      <c r="F134" s="62">
        <f t="shared" si="16"/>
        <v>0</v>
      </c>
      <c r="G134" s="62">
        <f t="shared" si="17"/>
        <v>0</v>
      </c>
      <c r="H134" s="68"/>
      <c r="L134" s="68"/>
      <c r="M134" s="68"/>
    </row>
    <row r="135" spans="1:14" ht="15" customHeight="1" collapsed="1" x14ac:dyDescent="0.25">
      <c r="A135" s="74"/>
      <c r="B135" s="76" t="s">
        <v>601</v>
      </c>
      <c r="C135" s="75" t="s">
        <v>81</v>
      </c>
      <c r="D135" s="75" t="s">
        <v>82</v>
      </c>
      <c r="E135" s="60"/>
      <c r="F135" s="75" t="s">
        <v>83</v>
      </c>
      <c r="G135" s="75" t="s">
        <v>84</v>
      </c>
      <c r="H135" s="68"/>
      <c r="L135" s="68"/>
      <c r="M135" s="68"/>
    </row>
    <row r="136" spans="1:14" s="2" customFormat="1" x14ac:dyDescent="0.25">
      <c r="A136" s="106" t="s">
        <v>379</v>
      </c>
      <c r="B136" s="70" t="s">
        <v>54</v>
      </c>
      <c r="C136" s="119">
        <v>3319</v>
      </c>
      <c r="D136" s="128">
        <v>0</v>
      </c>
      <c r="E136" s="62"/>
      <c r="F136" s="62">
        <f>IF($C$151=0,"",IF(C136="[for completion]","",C136/$C$151))</f>
        <v>6.118987481794215E-2</v>
      </c>
      <c r="G136" s="62">
        <f>IF($D$151=0,"",IF(D136="[for completion]","",D136/$D$151))</f>
        <v>0</v>
      </c>
      <c r="H136" s="68"/>
      <c r="I136" s="69"/>
      <c r="J136" s="69"/>
      <c r="K136" s="69"/>
      <c r="L136" s="68"/>
      <c r="M136" s="68"/>
      <c r="N136" s="68"/>
    </row>
    <row r="137" spans="1:14" s="2" customFormat="1" x14ac:dyDescent="0.25">
      <c r="A137" s="106" t="s">
        <v>380</v>
      </c>
      <c r="B137" s="70" t="s">
        <v>20</v>
      </c>
      <c r="C137" s="69">
        <v>0</v>
      </c>
      <c r="D137" s="69">
        <v>0</v>
      </c>
      <c r="E137" s="62"/>
      <c r="F137" s="62">
        <f t="shared" ref="F137:F150" si="18">IF($C$151=0,"",IF(C137="[for completion]","",C137/$C$151))</f>
        <v>0</v>
      </c>
      <c r="G137" s="62">
        <f t="shared" ref="G137:G150" si="19">IF($D$151=0,"",IF(D137="[for completion]","",D137/$D$151))</f>
        <v>0</v>
      </c>
      <c r="H137" s="68"/>
      <c r="I137" s="69"/>
      <c r="J137" s="69"/>
      <c r="K137" s="69"/>
      <c r="L137" s="68"/>
      <c r="M137" s="68"/>
      <c r="N137" s="68"/>
    </row>
    <row r="138" spans="1:14" s="2" customFormat="1" x14ac:dyDescent="0.25">
      <c r="A138" s="106" t="s">
        <v>381</v>
      </c>
      <c r="B138" s="70" t="s">
        <v>22</v>
      </c>
      <c r="C138" s="69">
        <v>0</v>
      </c>
      <c r="D138" s="69">
        <v>0</v>
      </c>
      <c r="E138" s="62"/>
      <c r="F138" s="62">
        <f t="shared" si="18"/>
        <v>0</v>
      </c>
      <c r="G138" s="62">
        <f t="shared" si="19"/>
        <v>0</v>
      </c>
      <c r="H138" s="68"/>
      <c r="I138" s="69"/>
      <c r="J138" s="69"/>
      <c r="K138" s="69"/>
      <c r="L138" s="68"/>
      <c r="M138" s="68"/>
      <c r="N138" s="68"/>
    </row>
    <row r="139" spans="1:14" s="2" customFormat="1" x14ac:dyDescent="0.25">
      <c r="A139" s="106" t="s">
        <v>382</v>
      </c>
      <c r="B139" s="102" t="s">
        <v>963</v>
      </c>
      <c r="C139" s="119">
        <v>1949</v>
      </c>
      <c r="D139" s="119">
        <v>0</v>
      </c>
      <c r="E139" s="62"/>
      <c r="F139" s="62">
        <f t="shared" si="18"/>
        <v>3.5932228388119686E-2</v>
      </c>
      <c r="G139" s="62">
        <f t="shared" si="19"/>
        <v>0</v>
      </c>
      <c r="H139" s="68"/>
      <c r="I139" s="69"/>
      <c r="J139" s="69"/>
      <c r="K139" s="69"/>
      <c r="L139" s="68"/>
      <c r="M139" s="68"/>
      <c r="N139" s="68"/>
    </row>
    <row r="140" spans="1:14" s="2" customFormat="1" x14ac:dyDescent="0.25">
      <c r="A140" s="106" t="s">
        <v>383</v>
      </c>
      <c r="B140" s="70" t="s">
        <v>21</v>
      </c>
      <c r="C140" s="119">
        <v>0</v>
      </c>
      <c r="D140" s="119">
        <v>0</v>
      </c>
      <c r="E140" s="62"/>
      <c r="F140" s="62">
        <f t="shared" si="18"/>
        <v>0</v>
      </c>
      <c r="G140" s="62">
        <f t="shared" si="19"/>
        <v>0</v>
      </c>
      <c r="H140" s="68"/>
      <c r="I140" s="69"/>
      <c r="J140" s="69"/>
      <c r="K140" s="69"/>
      <c r="L140" s="68"/>
      <c r="M140" s="68"/>
      <c r="N140" s="68"/>
    </row>
    <row r="141" spans="1:14" s="2" customFormat="1" hidden="1" x14ac:dyDescent="0.25">
      <c r="A141" s="106" t="s">
        <v>384</v>
      </c>
      <c r="B141" s="70" t="s">
        <v>23</v>
      </c>
      <c r="C141" s="69">
        <v>0</v>
      </c>
      <c r="D141" s="69">
        <v>0</v>
      </c>
      <c r="E141" s="70"/>
      <c r="F141" s="62">
        <f t="shared" si="18"/>
        <v>0</v>
      </c>
      <c r="G141" s="62">
        <f t="shared" si="19"/>
        <v>0</v>
      </c>
      <c r="H141" s="68"/>
      <c r="I141" s="69"/>
      <c r="J141" s="69"/>
      <c r="K141" s="69"/>
      <c r="L141" s="68"/>
      <c r="M141" s="68"/>
      <c r="N141" s="68"/>
    </row>
    <row r="142" spans="1:14" hidden="1" x14ac:dyDescent="0.25">
      <c r="A142" s="106" t="s">
        <v>385</v>
      </c>
      <c r="B142" s="70" t="s">
        <v>24</v>
      </c>
      <c r="C142" s="69">
        <v>0</v>
      </c>
      <c r="D142" s="69">
        <v>0</v>
      </c>
      <c r="E142" s="70"/>
      <c r="F142" s="62">
        <f t="shared" si="18"/>
        <v>0</v>
      </c>
      <c r="G142" s="62">
        <f t="shared" si="19"/>
        <v>0</v>
      </c>
      <c r="H142" s="68"/>
      <c r="L142" s="68"/>
      <c r="M142" s="68"/>
    </row>
    <row r="143" spans="1:14" hidden="1" x14ac:dyDescent="0.25">
      <c r="A143" s="106" t="s">
        <v>386</v>
      </c>
      <c r="B143" s="70" t="s">
        <v>132</v>
      </c>
      <c r="C143" s="69">
        <v>0</v>
      </c>
      <c r="D143" s="69">
        <v>0</v>
      </c>
      <c r="E143" s="70"/>
      <c r="F143" s="62">
        <f t="shared" si="18"/>
        <v>0</v>
      </c>
      <c r="G143" s="62">
        <f t="shared" si="19"/>
        <v>0</v>
      </c>
      <c r="H143" s="68"/>
      <c r="L143" s="68"/>
      <c r="M143" s="68"/>
    </row>
    <row r="144" spans="1:14" hidden="1" x14ac:dyDescent="0.25">
      <c r="A144" s="106" t="s">
        <v>387</v>
      </c>
      <c r="B144" s="70" t="s">
        <v>77</v>
      </c>
      <c r="C144" s="69">
        <v>0</v>
      </c>
      <c r="D144" s="69">
        <v>0</v>
      </c>
      <c r="E144" s="70"/>
      <c r="F144" s="62">
        <f t="shared" si="18"/>
        <v>0</v>
      </c>
      <c r="G144" s="62">
        <f t="shared" si="19"/>
        <v>0</v>
      </c>
      <c r="H144" s="68"/>
      <c r="L144" s="68"/>
      <c r="M144" s="68"/>
    </row>
    <row r="145" spans="1:13" hidden="1" x14ac:dyDescent="0.25">
      <c r="A145" s="106" t="s">
        <v>388</v>
      </c>
      <c r="B145" s="70" t="s">
        <v>74</v>
      </c>
      <c r="C145" s="69">
        <v>0</v>
      </c>
      <c r="D145" s="69">
        <v>0</v>
      </c>
      <c r="E145" s="70"/>
      <c r="F145" s="62">
        <f t="shared" si="18"/>
        <v>0</v>
      </c>
      <c r="G145" s="62">
        <f t="shared" si="19"/>
        <v>0</v>
      </c>
      <c r="H145" s="68"/>
      <c r="L145" s="68"/>
      <c r="M145" s="68"/>
    </row>
    <row r="146" spans="1:13" hidden="1" x14ac:dyDescent="0.25">
      <c r="A146" s="106" t="s">
        <v>389</v>
      </c>
      <c r="B146" s="70" t="s">
        <v>78</v>
      </c>
      <c r="C146" s="69">
        <v>0</v>
      </c>
      <c r="D146" s="69">
        <v>0</v>
      </c>
      <c r="E146" s="70"/>
      <c r="F146" s="62">
        <f t="shared" si="18"/>
        <v>0</v>
      </c>
      <c r="G146" s="62">
        <f t="shared" si="19"/>
        <v>0</v>
      </c>
      <c r="H146" s="68"/>
      <c r="L146" s="68"/>
      <c r="M146" s="68"/>
    </row>
    <row r="147" spans="1:13" hidden="1" x14ac:dyDescent="0.25">
      <c r="A147" s="106" t="s">
        <v>390</v>
      </c>
      <c r="B147" s="70" t="s">
        <v>131</v>
      </c>
      <c r="C147" s="69">
        <v>0</v>
      </c>
      <c r="D147" s="69">
        <v>0</v>
      </c>
      <c r="E147" s="70"/>
      <c r="F147" s="62">
        <f t="shared" si="18"/>
        <v>0</v>
      </c>
      <c r="G147" s="62">
        <f t="shared" si="19"/>
        <v>0</v>
      </c>
      <c r="H147" s="68"/>
      <c r="L147" s="68"/>
      <c r="M147" s="68"/>
    </row>
    <row r="148" spans="1:13" x14ac:dyDescent="0.25">
      <c r="A148" s="106" t="s">
        <v>391</v>
      </c>
      <c r="B148" s="70" t="s">
        <v>38</v>
      </c>
      <c r="C148" s="119">
        <v>48973</v>
      </c>
      <c r="D148" s="119">
        <v>54241</v>
      </c>
      <c r="E148" s="70"/>
      <c r="F148" s="62">
        <f t="shared" si="18"/>
        <v>0.90287789679393815</v>
      </c>
      <c r="G148" s="62">
        <f t="shared" si="19"/>
        <v>1</v>
      </c>
      <c r="H148" s="68"/>
      <c r="L148" s="68"/>
      <c r="M148" s="68"/>
    </row>
    <row r="149" spans="1:13" hidden="1" x14ac:dyDescent="0.25">
      <c r="A149" s="106" t="s">
        <v>392</v>
      </c>
      <c r="B149" s="70" t="s">
        <v>75</v>
      </c>
      <c r="C149" s="69">
        <v>0</v>
      </c>
      <c r="D149" s="69">
        <v>0</v>
      </c>
      <c r="E149" s="70"/>
      <c r="F149" s="62">
        <f t="shared" si="18"/>
        <v>0</v>
      </c>
      <c r="G149" s="62">
        <f t="shared" si="19"/>
        <v>0</v>
      </c>
      <c r="H149" s="68"/>
      <c r="L149" s="68"/>
      <c r="M149" s="68"/>
    </row>
    <row r="150" spans="1:13" x14ac:dyDescent="0.25">
      <c r="A150" s="106" t="s">
        <v>393</v>
      </c>
      <c r="B150" s="70" t="s">
        <v>2</v>
      </c>
      <c r="C150" s="69">
        <v>0</v>
      </c>
      <c r="D150" s="69">
        <v>0</v>
      </c>
      <c r="E150" s="70"/>
      <c r="F150" s="62">
        <f t="shared" si="18"/>
        <v>0</v>
      </c>
      <c r="G150" s="62">
        <f t="shared" si="19"/>
        <v>0</v>
      </c>
      <c r="H150" s="68"/>
      <c r="L150" s="68"/>
      <c r="M150" s="68"/>
    </row>
    <row r="151" spans="1:13" x14ac:dyDescent="0.25">
      <c r="A151" s="106" t="s">
        <v>394</v>
      </c>
      <c r="B151" s="10" t="s">
        <v>1</v>
      </c>
      <c r="C151" s="128">
        <f>SUM(C136:C150)</f>
        <v>54241</v>
      </c>
      <c r="D151" s="128">
        <f>SUM(D136:D150)</f>
        <v>54241</v>
      </c>
      <c r="E151" s="70"/>
      <c r="F151" s="73">
        <f>SUM(F136:F150)</f>
        <v>1</v>
      </c>
      <c r="G151" s="73">
        <f>SUM(G136:G150)</f>
        <v>1</v>
      </c>
      <c r="H151" s="68"/>
      <c r="L151" s="68"/>
      <c r="M151" s="68"/>
    </row>
    <row r="152" spans="1:13" hidden="1" outlineLevel="1" x14ac:dyDescent="0.25">
      <c r="A152" s="106" t="s">
        <v>395</v>
      </c>
      <c r="B152" s="84" t="s">
        <v>151</v>
      </c>
      <c r="E152" s="70"/>
      <c r="F152" s="62">
        <f t="shared" ref="F152" si="20">IF($C$151=0,"",IF(C152="[for completion]","",C152/$C$151))</f>
        <v>0</v>
      </c>
      <c r="G152" s="62">
        <f t="shared" ref="G152" si="21">IF($D$151=0,"",IF(D152="[for completion]","",D152/$D$151))</f>
        <v>0</v>
      </c>
      <c r="H152" s="68"/>
      <c r="L152" s="68"/>
      <c r="M152" s="68"/>
    </row>
    <row r="153" spans="1:13" hidden="1" outlineLevel="1" x14ac:dyDescent="0.25">
      <c r="A153" s="106" t="s">
        <v>396</v>
      </c>
      <c r="B153" s="84" t="s">
        <v>151</v>
      </c>
      <c r="E153" s="70"/>
      <c r="F153" s="62">
        <f t="shared" ref="F153:F160" si="22">IF($C$151=0,"",IF(C153="[for completion]","",C153/$C$151))</f>
        <v>0</v>
      </c>
      <c r="G153" s="62">
        <f t="shared" ref="G153:G160" si="23">IF($D$151=0,"",IF(D153="[for completion]","",D153/$D$151))</f>
        <v>0</v>
      </c>
      <c r="H153" s="68"/>
      <c r="L153" s="68"/>
      <c r="M153" s="68"/>
    </row>
    <row r="154" spans="1:13" hidden="1" outlineLevel="1" x14ac:dyDescent="0.25">
      <c r="A154" s="106" t="s">
        <v>397</v>
      </c>
      <c r="B154" s="84" t="s">
        <v>151</v>
      </c>
      <c r="E154" s="70"/>
      <c r="F154" s="62">
        <f t="shared" si="22"/>
        <v>0</v>
      </c>
      <c r="G154" s="62">
        <f t="shared" si="23"/>
        <v>0</v>
      </c>
      <c r="H154" s="68"/>
      <c r="L154" s="68"/>
      <c r="M154" s="68"/>
    </row>
    <row r="155" spans="1:13" hidden="1" outlineLevel="1" x14ac:dyDescent="0.25">
      <c r="A155" s="106" t="s">
        <v>398</v>
      </c>
      <c r="B155" s="84" t="s">
        <v>151</v>
      </c>
      <c r="E155" s="70"/>
      <c r="F155" s="62">
        <f t="shared" si="22"/>
        <v>0</v>
      </c>
      <c r="G155" s="62">
        <f t="shared" si="23"/>
        <v>0</v>
      </c>
      <c r="H155" s="68"/>
      <c r="L155" s="68"/>
      <c r="M155" s="68"/>
    </row>
    <row r="156" spans="1:13" hidden="1" outlineLevel="1" x14ac:dyDescent="0.25">
      <c r="A156" s="106" t="s">
        <v>399</v>
      </c>
      <c r="B156" s="84" t="s">
        <v>151</v>
      </c>
      <c r="E156" s="70"/>
      <c r="F156" s="62">
        <f t="shared" si="22"/>
        <v>0</v>
      </c>
      <c r="G156" s="62">
        <f t="shared" si="23"/>
        <v>0</v>
      </c>
      <c r="H156" s="68"/>
      <c r="L156" s="68"/>
      <c r="M156" s="68"/>
    </row>
    <row r="157" spans="1:13" hidden="1" outlineLevel="1" x14ac:dyDescent="0.25">
      <c r="A157" s="106" t="s">
        <v>400</v>
      </c>
      <c r="B157" s="84" t="s">
        <v>151</v>
      </c>
      <c r="E157" s="70"/>
      <c r="F157" s="62">
        <f t="shared" si="22"/>
        <v>0</v>
      </c>
      <c r="G157" s="62">
        <f t="shared" si="23"/>
        <v>0</v>
      </c>
      <c r="H157" s="68"/>
      <c r="L157" s="68"/>
      <c r="M157" s="68"/>
    </row>
    <row r="158" spans="1:13" hidden="1" outlineLevel="1" x14ac:dyDescent="0.25">
      <c r="A158" s="106" t="s">
        <v>401</v>
      </c>
      <c r="B158" s="84" t="s">
        <v>151</v>
      </c>
      <c r="E158" s="70"/>
      <c r="F158" s="62">
        <f t="shared" si="22"/>
        <v>0</v>
      </c>
      <c r="G158" s="62">
        <f t="shared" si="23"/>
        <v>0</v>
      </c>
      <c r="H158" s="68"/>
      <c r="L158" s="68"/>
      <c r="M158" s="68"/>
    </row>
    <row r="159" spans="1:13" hidden="1" outlineLevel="1" x14ac:dyDescent="0.25">
      <c r="A159" s="106" t="s">
        <v>402</v>
      </c>
      <c r="B159" s="84" t="s">
        <v>151</v>
      </c>
      <c r="E159" s="70"/>
      <c r="F159" s="62">
        <f t="shared" si="22"/>
        <v>0</v>
      </c>
      <c r="G159" s="62">
        <f t="shared" si="23"/>
        <v>0</v>
      </c>
      <c r="H159" s="68"/>
      <c r="L159" s="68"/>
      <c r="M159" s="68"/>
    </row>
    <row r="160" spans="1:13" hidden="1" outlineLevel="1" x14ac:dyDescent="0.25">
      <c r="A160" s="106" t="s">
        <v>403</v>
      </c>
      <c r="B160" s="84" t="s">
        <v>151</v>
      </c>
      <c r="C160" s="67"/>
      <c r="D160" s="67"/>
      <c r="E160" s="67"/>
      <c r="F160" s="62">
        <f t="shared" si="22"/>
        <v>0</v>
      </c>
      <c r="G160" s="62">
        <f t="shared" si="23"/>
        <v>0</v>
      </c>
      <c r="H160" s="68"/>
      <c r="L160" s="68"/>
      <c r="M160" s="68"/>
    </row>
    <row r="161" spans="1:13" ht="15" customHeight="1" collapsed="1" x14ac:dyDescent="0.25">
      <c r="A161" s="74"/>
      <c r="B161" s="76" t="s">
        <v>602</v>
      </c>
      <c r="C161" s="74" t="s">
        <v>80</v>
      </c>
      <c r="D161" s="74"/>
      <c r="E161" s="60"/>
      <c r="F161" s="75" t="s">
        <v>55</v>
      </c>
      <c r="G161" s="75"/>
      <c r="H161" s="68"/>
      <c r="L161" s="68"/>
      <c r="M161" s="68"/>
    </row>
    <row r="162" spans="1:13" x14ac:dyDescent="0.25">
      <c r="A162" s="106" t="s">
        <v>404</v>
      </c>
      <c r="B162" s="68" t="s">
        <v>14</v>
      </c>
      <c r="C162" s="128">
        <v>27726</v>
      </c>
      <c r="E162" s="11"/>
      <c r="F162" s="11">
        <f>IF($C$165=0,"",IF(C162="[for completion]","",C162/$C$165))</f>
        <v>0.51116314227245074</v>
      </c>
      <c r="G162" s="9"/>
      <c r="H162" s="68"/>
      <c r="L162" s="68"/>
      <c r="M162" s="68"/>
    </row>
    <row r="163" spans="1:13" x14ac:dyDescent="0.25">
      <c r="A163" s="106" t="s">
        <v>405</v>
      </c>
      <c r="B163" s="68" t="s">
        <v>15</v>
      </c>
      <c r="C163" s="128">
        <v>26515</v>
      </c>
      <c r="E163" s="11"/>
      <c r="F163" s="11">
        <f t="shared" ref="F163:F164" si="24">IF($C$165=0,"",IF(C163="[for completion]","",C163/$C$165))</f>
        <v>0.48883685772754926</v>
      </c>
      <c r="G163" s="9"/>
      <c r="H163" s="68"/>
      <c r="L163" s="68"/>
      <c r="M163" s="68"/>
    </row>
    <row r="164" spans="1:13" x14ac:dyDescent="0.25">
      <c r="A164" s="106" t="s">
        <v>406</v>
      </c>
      <c r="B164" s="68" t="s">
        <v>2</v>
      </c>
      <c r="C164" s="69">
        <v>0</v>
      </c>
      <c r="E164" s="11"/>
      <c r="F164" s="11">
        <f t="shared" si="24"/>
        <v>0</v>
      </c>
      <c r="G164" s="9"/>
      <c r="H164" s="68"/>
      <c r="L164" s="68"/>
      <c r="M164" s="68"/>
    </row>
    <row r="165" spans="1:13" x14ac:dyDescent="0.25">
      <c r="A165" s="106" t="s">
        <v>407</v>
      </c>
      <c r="B165" s="12" t="s">
        <v>1</v>
      </c>
      <c r="C165" s="126">
        <f>SUM(C162:C164)</f>
        <v>54241</v>
      </c>
      <c r="D165" s="68"/>
      <c r="E165" s="11"/>
      <c r="F165" s="11">
        <f>SUM(F162:F164)</f>
        <v>1</v>
      </c>
      <c r="G165" s="9"/>
      <c r="H165" s="68"/>
      <c r="L165" s="68"/>
      <c r="M165" s="68"/>
    </row>
    <row r="166" spans="1:13" hidden="1" outlineLevel="1" x14ac:dyDescent="0.25">
      <c r="A166" s="106" t="s">
        <v>408</v>
      </c>
      <c r="B166" s="12"/>
      <c r="C166" s="68"/>
      <c r="D166" s="68"/>
      <c r="E166" s="11"/>
      <c r="F166" s="11"/>
      <c r="G166" s="9"/>
      <c r="H166" s="68"/>
      <c r="L166" s="68"/>
      <c r="M166" s="68"/>
    </row>
    <row r="167" spans="1:13" hidden="1" outlineLevel="1" x14ac:dyDescent="0.25">
      <c r="A167" s="106" t="s">
        <v>409</v>
      </c>
      <c r="B167" s="12"/>
      <c r="C167" s="68"/>
      <c r="D167" s="68"/>
      <c r="E167" s="11"/>
      <c r="F167" s="11"/>
      <c r="G167" s="9"/>
      <c r="H167" s="68"/>
      <c r="L167" s="68"/>
      <c r="M167" s="68"/>
    </row>
    <row r="168" spans="1:13" hidden="1" outlineLevel="1" x14ac:dyDescent="0.25">
      <c r="A168" s="106" t="s">
        <v>410</v>
      </c>
      <c r="B168" s="12"/>
      <c r="C168" s="68"/>
      <c r="D168" s="68"/>
      <c r="E168" s="11"/>
      <c r="F168" s="11"/>
      <c r="G168" s="9"/>
      <c r="H168" s="68"/>
      <c r="L168" s="68"/>
      <c r="M168" s="68"/>
    </row>
    <row r="169" spans="1:13" hidden="1" outlineLevel="1" x14ac:dyDescent="0.25">
      <c r="A169" s="106" t="s">
        <v>411</v>
      </c>
      <c r="B169" s="12"/>
      <c r="C169" s="68"/>
      <c r="D169" s="68"/>
      <c r="E169" s="11"/>
      <c r="F169" s="11"/>
      <c r="G169" s="9"/>
      <c r="H169" s="68"/>
      <c r="L169" s="68"/>
      <c r="M169" s="68"/>
    </row>
    <row r="170" spans="1:13" hidden="1" outlineLevel="1" x14ac:dyDescent="0.25">
      <c r="A170" s="106" t="s">
        <v>412</v>
      </c>
      <c r="B170" s="12"/>
      <c r="C170" s="68"/>
      <c r="D170" s="68"/>
      <c r="E170" s="11"/>
      <c r="F170" s="11"/>
      <c r="G170" s="9"/>
      <c r="H170" s="68"/>
      <c r="L170" s="68"/>
      <c r="M170" s="68"/>
    </row>
    <row r="171" spans="1:13" ht="15" customHeight="1" collapsed="1" x14ac:dyDescent="0.25">
      <c r="A171" s="74"/>
      <c r="B171" s="76" t="s">
        <v>603</v>
      </c>
      <c r="C171" s="74" t="s">
        <v>80</v>
      </c>
      <c r="D171" s="74"/>
      <c r="E171" s="60"/>
      <c r="F171" s="75" t="s">
        <v>143</v>
      </c>
      <c r="G171" s="75"/>
      <c r="H171" s="68"/>
      <c r="L171" s="68"/>
      <c r="M171" s="68"/>
    </row>
    <row r="172" spans="1:13" ht="15" customHeight="1" x14ac:dyDescent="0.25">
      <c r="A172" s="106" t="s">
        <v>413</v>
      </c>
      <c r="B172" s="102" t="s">
        <v>263</v>
      </c>
      <c r="C172" s="106">
        <v>0</v>
      </c>
      <c r="D172" s="58"/>
      <c r="E172" s="4"/>
      <c r="F172" s="62">
        <f>IF($C$177=0,"",IF(C172="[for completion]","",C172/$C$177))</f>
        <v>0</v>
      </c>
      <c r="G172" s="62"/>
      <c r="H172" s="68"/>
      <c r="I172" s="106"/>
      <c r="J172" s="106"/>
      <c r="K172" s="106"/>
      <c r="L172" s="68"/>
      <c r="M172" s="68"/>
    </row>
    <row r="173" spans="1:13" x14ac:dyDescent="0.25">
      <c r="A173" s="106" t="s">
        <v>414</v>
      </c>
      <c r="B173" s="70" t="s">
        <v>199</v>
      </c>
      <c r="C173" s="119">
        <v>1330</v>
      </c>
      <c r="E173" s="64"/>
      <c r="F173" s="62">
        <f>IF($C$177=0,"",IF(C173="[for completion]","",C173/$C$177))</f>
        <v>0.46180555555555558</v>
      </c>
      <c r="G173" s="62"/>
      <c r="H173" s="68"/>
      <c r="L173" s="68"/>
      <c r="M173" s="68"/>
    </row>
    <row r="174" spans="1:13" x14ac:dyDescent="0.25">
      <c r="A174" s="106" t="s">
        <v>415</v>
      </c>
      <c r="B174" s="70" t="s">
        <v>198</v>
      </c>
      <c r="C174" s="69">
        <v>0</v>
      </c>
      <c r="E174" s="64"/>
      <c r="F174" s="62">
        <f>IF($C$177=0,"",IF(C174="[for completion]","",C174/$C$177))</f>
        <v>0</v>
      </c>
      <c r="G174" s="62"/>
      <c r="H174" s="68"/>
      <c r="L174" s="68"/>
      <c r="M174" s="68"/>
    </row>
    <row r="175" spans="1:13" x14ac:dyDescent="0.25">
      <c r="A175" s="106" t="s">
        <v>416</v>
      </c>
      <c r="B175" s="70" t="s">
        <v>128</v>
      </c>
      <c r="C175" s="119">
        <v>1550</v>
      </c>
      <c r="E175" s="64"/>
      <c r="F175" s="62">
        <f t="shared" ref="F175:F185" si="25">IF($C$177=0,"",IF(C175="[for completion]","",C175/$C$177))</f>
        <v>0.53819444444444442</v>
      </c>
      <c r="G175" s="62"/>
      <c r="H175" s="68"/>
      <c r="L175" s="68"/>
      <c r="M175" s="68"/>
    </row>
    <row r="176" spans="1:13" x14ac:dyDescent="0.25">
      <c r="A176" s="106" t="s">
        <v>417</v>
      </c>
      <c r="B176" s="70" t="s">
        <v>2</v>
      </c>
      <c r="C176" s="69">
        <v>0</v>
      </c>
      <c r="E176" s="64"/>
      <c r="F176" s="62">
        <f t="shared" si="25"/>
        <v>0</v>
      </c>
      <c r="G176" s="62"/>
      <c r="H176" s="68"/>
      <c r="L176" s="68"/>
      <c r="M176" s="68"/>
    </row>
    <row r="177" spans="1:13" x14ac:dyDescent="0.25">
      <c r="A177" s="106" t="s">
        <v>418</v>
      </c>
      <c r="B177" s="10" t="s">
        <v>1</v>
      </c>
      <c r="C177" s="127">
        <f>SUM(C173:C176)</f>
        <v>2880</v>
      </c>
      <c r="E177" s="64"/>
      <c r="F177" s="64">
        <f>SUM(F172:F176)</f>
        <v>1</v>
      </c>
      <c r="G177" s="62"/>
      <c r="H177" s="68"/>
      <c r="L177" s="68"/>
      <c r="M177" s="68"/>
    </row>
    <row r="178" spans="1:13" hidden="1" outlineLevel="1" x14ac:dyDescent="0.25">
      <c r="A178" s="106" t="s">
        <v>419</v>
      </c>
      <c r="B178" s="85" t="s">
        <v>200</v>
      </c>
      <c r="E178" s="64"/>
      <c r="F178" s="62">
        <f t="shared" si="25"/>
        <v>0</v>
      </c>
      <c r="G178" s="62"/>
      <c r="H178" s="68"/>
      <c r="L178" s="68"/>
      <c r="M178" s="68"/>
    </row>
    <row r="179" spans="1:13" s="85" customFormat="1" ht="30" hidden="1" outlineLevel="1" x14ac:dyDescent="0.25">
      <c r="A179" s="106" t="s">
        <v>420</v>
      </c>
      <c r="B179" s="85" t="s">
        <v>219</v>
      </c>
      <c r="F179" s="62">
        <f t="shared" si="25"/>
        <v>0</v>
      </c>
    </row>
    <row r="180" spans="1:13" ht="30" hidden="1" outlineLevel="1" x14ac:dyDescent="0.25">
      <c r="A180" s="106" t="s">
        <v>421</v>
      </c>
      <c r="B180" s="85" t="s">
        <v>220</v>
      </c>
      <c r="E180" s="64"/>
      <c r="F180" s="62">
        <f t="shared" si="25"/>
        <v>0</v>
      </c>
      <c r="G180" s="62"/>
      <c r="H180" s="68"/>
      <c r="L180" s="68"/>
      <c r="M180" s="68"/>
    </row>
    <row r="181" spans="1:13" hidden="1" outlineLevel="1" x14ac:dyDescent="0.25">
      <c r="A181" s="106" t="s">
        <v>422</v>
      </c>
      <c r="B181" s="85" t="s">
        <v>201</v>
      </c>
      <c r="E181" s="64"/>
      <c r="F181" s="62">
        <f t="shared" si="25"/>
        <v>0</v>
      </c>
      <c r="G181" s="62"/>
      <c r="H181" s="68"/>
      <c r="L181" s="68"/>
      <c r="M181" s="68"/>
    </row>
    <row r="182" spans="1:13" s="85" customFormat="1" ht="30" hidden="1" outlineLevel="1" x14ac:dyDescent="0.25">
      <c r="A182" s="106" t="s">
        <v>423</v>
      </c>
      <c r="B182" s="85" t="s">
        <v>221</v>
      </c>
      <c r="F182" s="62">
        <f t="shared" si="25"/>
        <v>0</v>
      </c>
    </row>
    <row r="183" spans="1:13" ht="30" hidden="1" outlineLevel="1" x14ac:dyDescent="0.25">
      <c r="A183" s="106" t="s">
        <v>424</v>
      </c>
      <c r="B183" s="85" t="s">
        <v>222</v>
      </c>
      <c r="E183" s="64"/>
      <c r="F183" s="62">
        <f t="shared" si="25"/>
        <v>0</v>
      </c>
      <c r="G183" s="62"/>
      <c r="H183" s="68"/>
      <c r="L183" s="68"/>
      <c r="M183" s="68"/>
    </row>
    <row r="184" spans="1:13" hidden="1" outlineLevel="1" x14ac:dyDescent="0.25">
      <c r="A184" s="106" t="s">
        <v>425</v>
      </c>
      <c r="B184" s="85" t="s">
        <v>186</v>
      </c>
      <c r="E184" s="64"/>
      <c r="F184" s="62">
        <f t="shared" si="25"/>
        <v>0</v>
      </c>
      <c r="G184" s="62"/>
      <c r="H184" s="68"/>
      <c r="L184" s="68"/>
      <c r="M184" s="68"/>
    </row>
    <row r="185" spans="1:13" hidden="1" outlineLevel="1" x14ac:dyDescent="0.25">
      <c r="A185" s="106" t="s">
        <v>426</v>
      </c>
      <c r="B185" s="85" t="s">
        <v>187</v>
      </c>
      <c r="E185" s="64"/>
      <c r="F185" s="62">
        <f t="shared" si="25"/>
        <v>0</v>
      </c>
      <c r="G185" s="62"/>
      <c r="H185" s="68"/>
      <c r="L185" s="68"/>
      <c r="M185" s="68"/>
    </row>
    <row r="186" spans="1:13" hidden="1" outlineLevel="1" x14ac:dyDescent="0.25">
      <c r="A186" s="106" t="s">
        <v>427</v>
      </c>
      <c r="B186" s="85"/>
      <c r="E186" s="64"/>
      <c r="F186" s="62"/>
      <c r="G186" s="62"/>
      <c r="H186" s="68"/>
      <c r="L186" s="68"/>
      <c r="M186" s="68"/>
    </row>
    <row r="187" spans="1:13" hidden="1" outlineLevel="1" x14ac:dyDescent="0.25">
      <c r="A187" s="106" t="s">
        <v>428</v>
      </c>
      <c r="B187" s="85"/>
      <c r="E187" s="64"/>
      <c r="F187" s="62"/>
      <c r="G187" s="62"/>
      <c r="H187" s="68"/>
      <c r="L187" s="68"/>
      <c r="M187" s="68"/>
    </row>
    <row r="188" spans="1:13" hidden="1" outlineLevel="1" x14ac:dyDescent="0.25">
      <c r="A188" s="106" t="s">
        <v>429</v>
      </c>
      <c r="B188" s="85"/>
      <c r="E188" s="64"/>
      <c r="F188" s="62"/>
      <c r="G188" s="62"/>
      <c r="H188" s="68"/>
      <c r="L188" s="68"/>
      <c r="M188" s="68"/>
    </row>
    <row r="189" spans="1:13" hidden="1" outlineLevel="1" x14ac:dyDescent="0.25">
      <c r="A189" s="106" t="s">
        <v>430</v>
      </c>
      <c r="B189" s="84"/>
      <c r="E189" s="64"/>
      <c r="F189" s="62">
        <f t="shared" ref="F189" si="26">IF($C$177=0,"",IF(C189="[for completion]","",C189/$C$177))</f>
        <v>0</v>
      </c>
      <c r="G189" s="62"/>
      <c r="H189" s="68"/>
      <c r="L189" s="68"/>
      <c r="M189" s="68"/>
    </row>
    <row r="190" spans="1:13" ht="15" customHeight="1" collapsed="1" x14ac:dyDescent="0.25">
      <c r="A190" s="74"/>
      <c r="B190" s="76" t="s">
        <v>604</v>
      </c>
      <c r="C190" s="74" t="s">
        <v>80</v>
      </c>
      <c r="D190" s="74"/>
      <c r="E190" s="60"/>
      <c r="F190" s="75" t="s">
        <v>143</v>
      </c>
      <c r="G190" s="75"/>
      <c r="H190" s="68"/>
      <c r="L190" s="68"/>
      <c r="M190" s="68"/>
    </row>
    <row r="191" spans="1:13" x14ac:dyDescent="0.25">
      <c r="A191" s="106" t="s">
        <v>431</v>
      </c>
      <c r="B191" s="102" t="s">
        <v>264</v>
      </c>
      <c r="C191" s="119">
        <v>2880</v>
      </c>
      <c r="E191" s="71"/>
      <c r="F191" s="62">
        <f t="shared" ref="F191:F204" si="27">IF($C$206=0,"",IF(C191="[for completion]","",C191/$C$206))</f>
        <v>1</v>
      </c>
      <c r="G191" s="62"/>
      <c r="H191" s="68"/>
      <c r="L191" s="68"/>
      <c r="M191" s="68"/>
    </row>
    <row r="192" spans="1:13" x14ac:dyDescent="0.25">
      <c r="A192" s="106" t="s">
        <v>432</v>
      </c>
      <c r="B192" s="70" t="s">
        <v>87</v>
      </c>
      <c r="C192" s="69">
        <v>0</v>
      </c>
      <c r="E192" s="64"/>
      <c r="F192" s="62">
        <f t="shared" si="27"/>
        <v>0</v>
      </c>
      <c r="G192" s="64"/>
      <c r="H192" s="68"/>
      <c r="L192" s="68"/>
      <c r="M192" s="68"/>
    </row>
    <row r="193" spans="1:13" x14ac:dyDescent="0.25">
      <c r="A193" s="106" t="s">
        <v>433</v>
      </c>
      <c r="B193" s="70" t="s">
        <v>123</v>
      </c>
      <c r="C193" s="69">
        <v>0</v>
      </c>
      <c r="E193" s="64"/>
      <c r="F193" s="62">
        <f t="shared" si="27"/>
        <v>0</v>
      </c>
      <c r="G193" s="64"/>
      <c r="H193" s="68"/>
      <c r="L193" s="68"/>
      <c r="M193" s="68"/>
    </row>
    <row r="194" spans="1:13" hidden="1" x14ac:dyDescent="0.25">
      <c r="A194" s="106" t="s">
        <v>434</v>
      </c>
      <c r="B194" s="70" t="s">
        <v>112</v>
      </c>
      <c r="C194" s="69">
        <v>0</v>
      </c>
      <c r="E194" s="64"/>
      <c r="F194" s="62">
        <f t="shared" si="27"/>
        <v>0</v>
      </c>
      <c r="G194" s="64"/>
      <c r="H194" s="68"/>
      <c r="L194" s="68"/>
      <c r="M194" s="68"/>
    </row>
    <row r="195" spans="1:13" hidden="1" x14ac:dyDescent="0.25">
      <c r="A195" s="106" t="s">
        <v>435</v>
      </c>
      <c r="B195" s="70" t="s">
        <v>116</v>
      </c>
      <c r="C195" s="69">
        <v>0</v>
      </c>
      <c r="E195" s="64"/>
      <c r="F195" s="62">
        <f t="shared" si="27"/>
        <v>0</v>
      </c>
      <c r="G195" s="64"/>
      <c r="H195" s="68"/>
      <c r="L195" s="68"/>
      <c r="M195" s="68"/>
    </row>
    <row r="196" spans="1:13" hidden="1" x14ac:dyDescent="0.25">
      <c r="A196" s="106" t="s">
        <v>436</v>
      </c>
      <c r="B196" s="70" t="s">
        <v>117</v>
      </c>
      <c r="C196" s="69">
        <v>0</v>
      </c>
      <c r="E196" s="64"/>
      <c r="F196" s="62">
        <f t="shared" si="27"/>
        <v>0</v>
      </c>
      <c r="G196" s="64"/>
      <c r="H196" s="68"/>
      <c r="L196" s="68"/>
      <c r="M196" s="68"/>
    </row>
    <row r="197" spans="1:13" hidden="1" x14ac:dyDescent="0.25">
      <c r="A197" s="106" t="s">
        <v>437</v>
      </c>
      <c r="B197" s="70" t="s">
        <v>137</v>
      </c>
      <c r="C197" s="69">
        <v>0</v>
      </c>
      <c r="E197" s="64"/>
      <c r="F197" s="62">
        <f t="shared" si="27"/>
        <v>0</v>
      </c>
      <c r="G197" s="64"/>
      <c r="H197" s="68"/>
      <c r="L197" s="68"/>
      <c r="M197" s="68"/>
    </row>
    <row r="198" spans="1:13" hidden="1" x14ac:dyDescent="0.25">
      <c r="A198" s="106" t="s">
        <v>438</v>
      </c>
      <c r="B198" s="70" t="s">
        <v>118</v>
      </c>
      <c r="C198" s="69">
        <v>0</v>
      </c>
      <c r="E198" s="64"/>
      <c r="F198" s="62">
        <f t="shared" si="27"/>
        <v>0</v>
      </c>
      <c r="G198" s="64"/>
      <c r="H198" s="68"/>
      <c r="L198" s="68"/>
      <c r="M198" s="68"/>
    </row>
    <row r="199" spans="1:13" hidden="1" x14ac:dyDescent="0.25">
      <c r="A199" s="106" t="s">
        <v>439</v>
      </c>
      <c r="B199" s="70" t="s">
        <v>119</v>
      </c>
      <c r="C199" s="69">
        <v>0</v>
      </c>
      <c r="E199" s="64"/>
      <c r="F199" s="62">
        <f t="shared" si="27"/>
        <v>0</v>
      </c>
      <c r="G199" s="64"/>
      <c r="H199" s="68"/>
      <c r="L199" s="68"/>
      <c r="M199" s="68"/>
    </row>
    <row r="200" spans="1:13" hidden="1" x14ac:dyDescent="0.25">
      <c r="A200" s="106" t="s">
        <v>440</v>
      </c>
      <c r="B200" s="70" t="s">
        <v>120</v>
      </c>
      <c r="C200" s="69">
        <v>0</v>
      </c>
      <c r="E200" s="64"/>
      <c r="F200" s="62">
        <f t="shared" si="27"/>
        <v>0</v>
      </c>
      <c r="G200" s="64"/>
      <c r="H200" s="68"/>
      <c r="L200" s="68"/>
      <c r="M200" s="68"/>
    </row>
    <row r="201" spans="1:13" hidden="1" x14ac:dyDescent="0.25">
      <c r="A201" s="106" t="s">
        <v>441</v>
      </c>
      <c r="B201" s="70" t="s">
        <v>121</v>
      </c>
      <c r="C201" s="69">
        <v>0</v>
      </c>
      <c r="E201" s="64"/>
      <c r="F201" s="62">
        <f t="shared" si="27"/>
        <v>0</v>
      </c>
      <c r="G201" s="64"/>
      <c r="H201" s="68"/>
      <c r="L201" s="68"/>
      <c r="M201" s="68"/>
    </row>
    <row r="202" spans="1:13" hidden="1" x14ac:dyDescent="0.25">
      <c r="A202" s="106" t="s">
        <v>442</v>
      </c>
      <c r="B202" s="70" t="s">
        <v>124</v>
      </c>
      <c r="C202" s="69">
        <v>0</v>
      </c>
      <c r="E202" s="64"/>
      <c r="F202" s="62">
        <f t="shared" si="27"/>
        <v>0</v>
      </c>
      <c r="G202" s="64"/>
      <c r="H202" s="68"/>
      <c r="L202" s="68"/>
      <c r="M202" s="68"/>
    </row>
    <row r="203" spans="1:13" hidden="1" x14ac:dyDescent="0.25">
      <c r="A203" s="106" t="s">
        <v>443</v>
      </c>
      <c r="B203" s="70" t="s">
        <v>122</v>
      </c>
      <c r="C203" s="69">
        <v>0</v>
      </c>
      <c r="E203" s="64"/>
      <c r="F203" s="62">
        <f t="shared" si="27"/>
        <v>0</v>
      </c>
      <c r="G203" s="64"/>
      <c r="H203" s="68"/>
      <c r="L203" s="68"/>
      <c r="M203" s="68"/>
    </row>
    <row r="204" spans="1:13" x14ac:dyDescent="0.25">
      <c r="A204" s="106" t="s">
        <v>444</v>
      </c>
      <c r="B204" s="70" t="s">
        <v>2</v>
      </c>
      <c r="C204" s="69">
        <v>0</v>
      </c>
      <c r="E204" s="64"/>
      <c r="F204" s="62">
        <f t="shared" si="27"/>
        <v>0</v>
      </c>
      <c r="G204" s="64"/>
      <c r="H204" s="68"/>
      <c r="L204" s="68"/>
      <c r="M204" s="68"/>
    </row>
    <row r="205" spans="1:13" x14ac:dyDescent="0.25">
      <c r="A205" s="106" t="s">
        <v>445</v>
      </c>
      <c r="B205" s="72" t="s">
        <v>202</v>
      </c>
      <c r="C205" s="128">
        <f>C191+C192+C193</f>
        <v>2880</v>
      </c>
      <c r="E205" s="64"/>
      <c r="F205" s="62"/>
      <c r="G205" s="64"/>
      <c r="H205" s="68"/>
      <c r="L205" s="68"/>
      <c r="M205" s="68"/>
    </row>
    <row r="206" spans="1:13" x14ac:dyDescent="0.25">
      <c r="A206" s="106" t="s">
        <v>446</v>
      </c>
      <c r="B206" s="10" t="s">
        <v>1</v>
      </c>
      <c r="C206" s="127">
        <f>SUM(C191:C204)</f>
        <v>2880</v>
      </c>
      <c r="D206" s="70"/>
      <c r="E206" s="64"/>
      <c r="F206" s="64">
        <f>SUM(F191:F204)</f>
        <v>1</v>
      </c>
      <c r="G206" s="64"/>
      <c r="H206" s="68"/>
      <c r="L206" s="68"/>
      <c r="M206" s="68"/>
    </row>
    <row r="207" spans="1:13" hidden="1" outlineLevel="1" x14ac:dyDescent="0.25">
      <c r="A207" s="106" t="s">
        <v>447</v>
      </c>
      <c r="B207" s="84" t="s">
        <v>151</v>
      </c>
      <c r="E207" s="64"/>
      <c r="F207" s="62">
        <f>IF($C$206=0,"",IF(C207="[for completion]","",C207/$C$206))</f>
        <v>0</v>
      </c>
      <c r="G207" s="64"/>
      <c r="H207" s="68"/>
      <c r="L207" s="68"/>
      <c r="M207" s="68"/>
    </row>
    <row r="208" spans="1:13" hidden="1" outlineLevel="1" x14ac:dyDescent="0.25">
      <c r="A208" s="106" t="s">
        <v>448</v>
      </c>
      <c r="B208" s="84" t="s">
        <v>151</v>
      </c>
      <c r="E208" s="64"/>
      <c r="F208" s="62">
        <f t="shared" ref="F208:F213" si="28">IF($C$206=0,"",IF(C208="[for completion]","",C208/$C$206))</f>
        <v>0</v>
      </c>
      <c r="G208" s="64"/>
      <c r="H208" s="68"/>
      <c r="L208" s="68"/>
      <c r="M208" s="68"/>
    </row>
    <row r="209" spans="1:13" hidden="1" outlineLevel="1" x14ac:dyDescent="0.25">
      <c r="A209" s="106" t="s">
        <v>449</v>
      </c>
      <c r="B209" s="84" t="s">
        <v>151</v>
      </c>
      <c r="E209" s="64"/>
      <c r="F209" s="62">
        <f t="shared" si="28"/>
        <v>0</v>
      </c>
      <c r="G209" s="64"/>
      <c r="H209" s="68"/>
      <c r="L209" s="68"/>
      <c r="M209" s="68"/>
    </row>
    <row r="210" spans="1:13" hidden="1" outlineLevel="1" x14ac:dyDescent="0.25">
      <c r="A210" s="106" t="s">
        <v>450</v>
      </c>
      <c r="B210" s="84" t="s">
        <v>151</v>
      </c>
      <c r="E210" s="64"/>
      <c r="F210" s="62">
        <f t="shared" si="28"/>
        <v>0</v>
      </c>
      <c r="G210" s="64"/>
      <c r="H210" s="68"/>
      <c r="L210" s="68"/>
      <c r="M210" s="68"/>
    </row>
    <row r="211" spans="1:13" hidden="1" outlineLevel="1" x14ac:dyDescent="0.25">
      <c r="A211" s="106" t="s">
        <v>451</v>
      </c>
      <c r="B211" s="84" t="s">
        <v>151</v>
      </c>
      <c r="E211" s="64"/>
      <c r="F211" s="62">
        <f t="shared" si="28"/>
        <v>0</v>
      </c>
      <c r="G211" s="64"/>
      <c r="H211" s="68"/>
      <c r="L211" s="68"/>
      <c r="M211" s="68"/>
    </row>
    <row r="212" spans="1:13" hidden="1" outlineLevel="1" x14ac:dyDescent="0.25">
      <c r="A212" s="106" t="s">
        <v>452</v>
      </c>
      <c r="B212" s="84" t="s">
        <v>151</v>
      </c>
      <c r="E212" s="64"/>
      <c r="F212" s="62">
        <f t="shared" si="28"/>
        <v>0</v>
      </c>
      <c r="G212" s="64"/>
      <c r="H212" s="68"/>
      <c r="L212" s="68"/>
      <c r="M212" s="68"/>
    </row>
    <row r="213" spans="1:13" hidden="1" outlineLevel="1" x14ac:dyDescent="0.25">
      <c r="A213" s="106" t="s">
        <v>453</v>
      </c>
      <c r="B213" s="84" t="s">
        <v>151</v>
      </c>
      <c r="E213" s="64"/>
      <c r="F213" s="62">
        <f t="shared" si="28"/>
        <v>0</v>
      </c>
      <c r="G213" s="64"/>
      <c r="H213" s="68"/>
      <c r="L213" s="68"/>
      <c r="M213" s="68"/>
    </row>
    <row r="214" spans="1:13" ht="15" customHeight="1" collapsed="1" x14ac:dyDescent="0.25">
      <c r="A214" s="74"/>
      <c r="B214" s="76" t="s">
        <v>605</v>
      </c>
      <c r="C214" s="74" t="s">
        <v>80</v>
      </c>
      <c r="D214" s="74"/>
      <c r="E214" s="60"/>
      <c r="F214" s="75" t="s">
        <v>142</v>
      </c>
      <c r="G214" s="75" t="s">
        <v>55</v>
      </c>
      <c r="H214" s="68"/>
      <c r="L214" s="68"/>
      <c r="M214" s="68"/>
    </row>
    <row r="215" spans="1:13" x14ac:dyDescent="0.25">
      <c r="A215" s="106" t="s">
        <v>454</v>
      </c>
      <c r="B215" s="9" t="s">
        <v>164</v>
      </c>
      <c r="C215" s="69">
        <v>0</v>
      </c>
      <c r="E215" s="11"/>
      <c r="F215" s="62" t="str">
        <f>IF($C$218=0,"",IF(C215="[for completion]","",C215/$C$218))</f>
        <v/>
      </c>
      <c r="G215" s="62" t="str">
        <f>IF($C$218=0,"",IF(C215="[for completion]","",C215/$C$218))</f>
        <v/>
      </c>
      <c r="H215" s="68"/>
      <c r="L215" s="68"/>
      <c r="M215" s="68"/>
    </row>
    <row r="216" spans="1:13" x14ac:dyDescent="0.25">
      <c r="A216" s="106" t="s">
        <v>455</v>
      </c>
      <c r="B216" s="9" t="s">
        <v>163</v>
      </c>
      <c r="C216" s="69">
        <v>0</v>
      </c>
      <c r="E216" s="11"/>
      <c r="F216" s="62" t="str">
        <f t="shared" ref="F216:F219" si="29">IF($C$218=0,"",IF(C216="[for completion]","",C216/$C$218))</f>
        <v/>
      </c>
      <c r="G216" s="62" t="str">
        <f t="shared" ref="G216:G219" si="30">IF($C$218=0,"",IF(C216="[for completion]","",C216/$C$218))</f>
        <v/>
      </c>
      <c r="H216" s="68"/>
      <c r="L216" s="68"/>
      <c r="M216" s="68"/>
    </row>
    <row r="217" spans="1:13" x14ac:dyDescent="0.25">
      <c r="A217" s="106" t="s">
        <v>456</v>
      </c>
      <c r="B217" s="9" t="s">
        <v>2</v>
      </c>
      <c r="C217" s="69">
        <v>0</v>
      </c>
      <c r="E217" s="11"/>
      <c r="F217" s="62" t="str">
        <f t="shared" si="29"/>
        <v/>
      </c>
      <c r="G217" s="62" t="str">
        <f t="shared" si="30"/>
        <v/>
      </c>
      <c r="H217" s="68"/>
      <c r="L217" s="68"/>
      <c r="M217" s="68"/>
    </row>
    <row r="218" spans="1:13" x14ac:dyDescent="0.25">
      <c r="A218" s="106" t="s">
        <v>457</v>
      </c>
      <c r="B218" s="10" t="s">
        <v>1</v>
      </c>
      <c r="C218" s="69">
        <f>SUM(C215:C217)</f>
        <v>0</v>
      </c>
      <c r="E218" s="11"/>
      <c r="F218" s="73">
        <f>SUM(F215:F217)</f>
        <v>0</v>
      </c>
      <c r="G218" s="73">
        <f>SUM(G215:G217)</f>
        <v>0</v>
      </c>
      <c r="H218" s="68"/>
      <c r="L218" s="68"/>
      <c r="M218" s="68"/>
    </row>
    <row r="219" spans="1:13" hidden="1" outlineLevel="1" x14ac:dyDescent="0.25">
      <c r="A219" s="106" t="s">
        <v>459</v>
      </c>
      <c r="B219" s="84" t="s">
        <v>151</v>
      </c>
      <c r="E219" s="11"/>
      <c r="F219" s="62" t="str">
        <f t="shared" si="29"/>
        <v/>
      </c>
      <c r="G219" s="62" t="str">
        <f t="shared" si="30"/>
        <v/>
      </c>
      <c r="H219" s="68"/>
      <c r="L219" s="68"/>
      <c r="M219" s="68"/>
    </row>
    <row r="220" spans="1:13" hidden="1" outlineLevel="1" x14ac:dyDescent="0.25">
      <c r="A220" s="106" t="s">
        <v>460</v>
      </c>
      <c r="B220" s="84" t="s">
        <v>151</v>
      </c>
      <c r="E220" s="11"/>
      <c r="F220" s="62" t="str">
        <f t="shared" ref="F220:F225" si="31">IF($C$218=0,"",IF(C220="[for completion]","",C220/$C$218))</f>
        <v/>
      </c>
      <c r="G220" s="62" t="str">
        <f t="shared" ref="G220:G225" si="32">IF($C$218=0,"",IF(C220="[for completion]","",C220/$C$218))</f>
        <v/>
      </c>
      <c r="H220" s="68"/>
      <c r="L220" s="68"/>
      <c r="M220" s="68"/>
    </row>
    <row r="221" spans="1:13" hidden="1" outlineLevel="1" x14ac:dyDescent="0.25">
      <c r="A221" s="106" t="s">
        <v>461</v>
      </c>
      <c r="B221" s="84" t="s">
        <v>151</v>
      </c>
      <c r="E221" s="11"/>
      <c r="F221" s="62" t="str">
        <f t="shared" si="31"/>
        <v/>
      </c>
      <c r="G221" s="62" t="str">
        <f t="shared" si="32"/>
        <v/>
      </c>
      <c r="H221" s="68"/>
      <c r="L221" s="68"/>
      <c r="M221" s="68"/>
    </row>
    <row r="222" spans="1:13" hidden="1" outlineLevel="1" x14ac:dyDescent="0.25">
      <c r="A222" s="106" t="s">
        <v>462</v>
      </c>
      <c r="B222" s="84" t="s">
        <v>151</v>
      </c>
      <c r="E222" s="11"/>
      <c r="F222" s="62" t="str">
        <f t="shared" si="31"/>
        <v/>
      </c>
      <c r="G222" s="62" t="str">
        <f t="shared" si="32"/>
        <v/>
      </c>
      <c r="H222" s="68"/>
      <c r="L222" s="68"/>
      <c r="M222" s="68"/>
    </row>
    <row r="223" spans="1:13" hidden="1" outlineLevel="1" x14ac:dyDescent="0.25">
      <c r="A223" s="106" t="s">
        <v>463</v>
      </c>
      <c r="B223" s="84" t="s">
        <v>151</v>
      </c>
      <c r="E223" s="11"/>
      <c r="F223" s="62" t="str">
        <f t="shared" si="31"/>
        <v/>
      </c>
      <c r="G223" s="62" t="str">
        <f t="shared" si="32"/>
        <v/>
      </c>
      <c r="H223" s="68"/>
      <c r="L223" s="68"/>
      <c r="M223" s="68"/>
    </row>
    <row r="224" spans="1:13" hidden="1" outlineLevel="1" x14ac:dyDescent="0.25">
      <c r="A224" s="106" t="s">
        <v>464</v>
      </c>
      <c r="B224" s="84" t="s">
        <v>151</v>
      </c>
      <c r="E224" s="70"/>
      <c r="F224" s="62" t="str">
        <f t="shared" si="31"/>
        <v/>
      </c>
      <c r="G224" s="62" t="str">
        <f t="shared" si="32"/>
        <v/>
      </c>
      <c r="H224" s="68"/>
      <c r="L224" s="68"/>
      <c r="M224" s="68"/>
    </row>
    <row r="225" spans="1:14" hidden="1" outlineLevel="1" x14ac:dyDescent="0.25">
      <c r="A225" s="106" t="s">
        <v>465</v>
      </c>
      <c r="B225" s="84" t="s">
        <v>151</v>
      </c>
      <c r="E225" s="11"/>
      <c r="F225" s="62" t="str">
        <f t="shared" si="31"/>
        <v/>
      </c>
      <c r="G225" s="62" t="str">
        <f t="shared" si="32"/>
        <v/>
      </c>
      <c r="H225" s="68"/>
      <c r="L225" s="68"/>
      <c r="M225" s="68"/>
    </row>
    <row r="226" spans="1:14" ht="15" customHeight="1" collapsed="1" x14ac:dyDescent="0.25">
      <c r="A226" s="74"/>
      <c r="B226" s="76" t="s">
        <v>606</v>
      </c>
      <c r="C226" s="74"/>
      <c r="D226" s="74"/>
      <c r="E226" s="60"/>
      <c r="F226" s="75"/>
      <c r="G226" s="75"/>
      <c r="H226" s="68"/>
      <c r="L226" s="68"/>
      <c r="M226" s="68"/>
    </row>
    <row r="227" spans="1:14" x14ac:dyDescent="0.25">
      <c r="A227" s="106" t="s">
        <v>458</v>
      </c>
      <c r="B227" s="70" t="s">
        <v>42</v>
      </c>
      <c r="H227" s="68"/>
      <c r="L227" s="68"/>
      <c r="M227" s="68"/>
    </row>
    <row r="228" spans="1:14" ht="15" customHeight="1" x14ac:dyDescent="0.25">
      <c r="A228" s="74"/>
      <c r="B228" s="76" t="s">
        <v>607</v>
      </c>
      <c r="C228" s="74"/>
      <c r="D228" s="74"/>
      <c r="E228" s="60"/>
      <c r="F228" s="75"/>
      <c r="G228" s="75"/>
      <c r="H228" s="68"/>
      <c r="L228" s="68"/>
      <c r="M228" s="68"/>
    </row>
    <row r="229" spans="1:14" x14ac:dyDescent="0.25">
      <c r="A229" s="106" t="s">
        <v>466</v>
      </c>
      <c r="B229" s="106" t="s">
        <v>247</v>
      </c>
      <c r="C229" s="119">
        <v>52502</v>
      </c>
      <c r="E229" s="70"/>
      <c r="H229" s="68"/>
      <c r="L229" s="68"/>
      <c r="M229" s="68"/>
    </row>
    <row r="230" spans="1:14" x14ac:dyDescent="0.25">
      <c r="A230" s="106" t="s">
        <v>467</v>
      </c>
      <c r="B230" s="111" t="s">
        <v>237</v>
      </c>
      <c r="C230" s="69" t="s">
        <v>1010</v>
      </c>
      <c r="E230" s="70"/>
      <c r="H230" s="68"/>
      <c r="L230" s="68"/>
      <c r="M230" s="68"/>
    </row>
    <row r="231" spans="1:14" x14ac:dyDescent="0.25">
      <c r="A231" s="106" t="s">
        <v>468</v>
      </c>
      <c r="B231" s="111" t="s">
        <v>238</v>
      </c>
      <c r="C231" s="69" t="s">
        <v>1010</v>
      </c>
      <c r="E231" s="70"/>
      <c r="H231" s="68"/>
      <c r="L231" s="68"/>
      <c r="M231" s="68"/>
    </row>
    <row r="232" spans="1:14" hidden="1" outlineLevel="1" x14ac:dyDescent="0.25">
      <c r="A232" s="106" t="s">
        <v>469</v>
      </c>
      <c r="B232" s="107" t="s">
        <v>249</v>
      </c>
      <c r="C232" s="70"/>
      <c r="D232" s="70"/>
      <c r="E232" s="70"/>
      <c r="H232" s="68"/>
      <c r="L232" s="68"/>
      <c r="M232" s="68"/>
    </row>
    <row r="233" spans="1:14" hidden="1" outlineLevel="1" x14ac:dyDescent="0.25">
      <c r="A233" s="106" t="s">
        <v>470</v>
      </c>
      <c r="B233" s="107" t="s">
        <v>248</v>
      </c>
      <c r="C233" s="70"/>
      <c r="D233" s="70"/>
      <c r="E233" s="70"/>
      <c r="H233" s="68"/>
      <c r="L233" s="68"/>
      <c r="M233" s="68"/>
    </row>
    <row r="234" spans="1:14" hidden="1" outlineLevel="1" x14ac:dyDescent="0.25">
      <c r="A234" s="106" t="s">
        <v>471</v>
      </c>
      <c r="B234" s="107" t="s">
        <v>250</v>
      </c>
      <c r="C234" s="70"/>
      <c r="D234" s="70"/>
      <c r="E234" s="70"/>
      <c r="H234" s="68"/>
      <c r="L234" s="68"/>
      <c r="M234" s="68"/>
    </row>
    <row r="235" spans="1:14" hidden="1" outlineLevel="1" x14ac:dyDescent="0.25">
      <c r="A235" s="106" t="s">
        <v>472</v>
      </c>
      <c r="B235" s="106"/>
      <c r="C235" s="70"/>
      <c r="D235" s="70"/>
      <c r="E235" s="70"/>
      <c r="H235" s="68"/>
      <c r="L235" s="68"/>
      <c r="M235" s="68"/>
    </row>
    <row r="236" spans="1:14" hidden="1" outlineLevel="1" x14ac:dyDescent="0.25">
      <c r="A236" s="106" t="s">
        <v>473</v>
      </c>
      <c r="B236" s="106"/>
      <c r="C236" s="70"/>
      <c r="D236" s="70"/>
      <c r="E236" s="70"/>
      <c r="H236" s="68"/>
      <c r="L236" s="68"/>
      <c r="M236" s="68"/>
    </row>
    <row r="237" spans="1:14" hidden="1" outlineLevel="1" x14ac:dyDescent="0.25">
      <c r="A237" s="106" t="s">
        <v>474</v>
      </c>
      <c r="B237" s="106"/>
      <c r="D237" s="66"/>
      <c r="E237" s="66"/>
      <c r="F237" s="66"/>
      <c r="G237" s="66"/>
      <c r="H237" s="68"/>
      <c r="K237" s="80"/>
      <c r="L237" s="80"/>
      <c r="M237" s="80"/>
      <c r="N237" s="80"/>
    </row>
    <row r="238" spans="1:14" hidden="1" outlineLevel="1" x14ac:dyDescent="0.25">
      <c r="A238" s="106" t="s">
        <v>475</v>
      </c>
      <c r="B238" s="106"/>
      <c r="C238" s="106"/>
      <c r="D238" s="100"/>
      <c r="E238" s="100"/>
      <c r="F238" s="100"/>
      <c r="G238" s="100"/>
      <c r="H238" s="68"/>
      <c r="I238" s="106"/>
      <c r="J238" s="106"/>
      <c r="K238" s="80"/>
      <c r="L238" s="80"/>
      <c r="M238" s="80"/>
      <c r="N238" s="80"/>
    </row>
    <row r="239" spans="1:14" hidden="1" outlineLevel="1" x14ac:dyDescent="0.25">
      <c r="A239" s="106" t="s">
        <v>476</v>
      </c>
      <c r="B239" s="106"/>
      <c r="C239" s="106"/>
      <c r="D239" s="100"/>
      <c r="E239" s="100"/>
      <c r="F239" s="100"/>
      <c r="G239" s="100"/>
      <c r="H239" s="68"/>
      <c r="I239" s="106"/>
      <c r="J239" s="106"/>
      <c r="K239" s="80"/>
      <c r="L239" s="80"/>
      <c r="M239" s="80"/>
      <c r="N239" s="80"/>
    </row>
    <row r="240" spans="1:14" hidden="1" outlineLevel="1" x14ac:dyDescent="0.25">
      <c r="A240" s="106" t="s">
        <v>477</v>
      </c>
      <c r="B240" s="106"/>
      <c r="C240" s="106"/>
      <c r="D240" s="100"/>
      <c r="E240" s="100"/>
      <c r="F240" s="100"/>
      <c r="G240" s="100"/>
      <c r="H240" s="68"/>
      <c r="I240" s="106"/>
      <c r="J240" s="106"/>
      <c r="K240" s="80"/>
      <c r="L240" s="80"/>
      <c r="M240" s="80"/>
      <c r="N240" s="80"/>
    </row>
    <row r="241" spans="1:14" hidden="1" outlineLevel="1" x14ac:dyDescent="0.25">
      <c r="A241" s="106" t="s">
        <v>478</v>
      </c>
      <c r="B241" s="106"/>
      <c r="C241" s="106"/>
      <c r="D241" s="100"/>
      <c r="E241" s="100"/>
      <c r="F241" s="100"/>
      <c r="G241" s="100"/>
      <c r="H241" s="68"/>
      <c r="I241" s="106"/>
      <c r="J241" s="106"/>
      <c r="K241" s="80"/>
      <c r="L241" s="80"/>
      <c r="M241" s="80"/>
      <c r="N241" s="80"/>
    </row>
    <row r="242" spans="1:14" hidden="1" outlineLevel="1" x14ac:dyDescent="0.25">
      <c r="A242" s="106" t="s">
        <v>479</v>
      </c>
      <c r="B242" s="106"/>
      <c r="C242" s="106"/>
      <c r="D242" s="100"/>
      <c r="E242" s="100"/>
      <c r="F242" s="100"/>
      <c r="G242" s="100"/>
      <c r="H242" s="68"/>
      <c r="I242" s="106"/>
      <c r="J242" s="106"/>
      <c r="K242" s="80"/>
      <c r="L242" s="80"/>
      <c r="M242" s="80"/>
      <c r="N242" s="80"/>
    </row>
    <row r="243" spans="1:14" hidden="1" outlineLevel="1" x14ac:dyDescent="0.25">
      <c r="A243" s="106" t="s">
        <v>480</v>
      </c>
      <c r="B243" s="106"/>
      <c r="C243" s="106"/>
      <c r="D243" s="100"/>
      <c r="E243" s="100"/>
      <c r="F243" s="100"/>
      <c r="G243" s="100"/>
      <c r="H243" s="68"/>
      <c r="I243" s="106"/>
      <c r="J243" s="106"/>
      <c r="K243" s="80"/>
      <c r="L243" s="80"/>
      <c r="M243" s="80"/>
      <c r="N243" s="80"/>
    </row>
    <row r="244" spans="1:14" hidden="1" outlineLevel="1" x14ac:dyDescent="0.25">
      <c r="A244" s="106" t="s">
        <v>481</v>
      </c>
      <c r="B244" s="106"/>
      <c r="C244" s="106"/>
      <c r="D244" s="100"/>
      <c r="E244" s="100"/>
      <c r="F244" s="100"/>
      <c r="G244" s="100"/>
      <c r="H244" s="68"/>
      <c r="I244" s="106"/>
      <c r="J244" s="106"/>
      <c r="K244" s="80"/>
      <c r="L244" s="80"/>
      <c r="M244" s="80"/>
      <c r="N244" s="80"/>
    </row>
    <row r="245" spans="1:14" hidden="1" outlineLevel="1" x14ac:dyDescent="0.25">
      <c r="A245" s="106" t="s">
        <v>482</v>
      </c>
      <c r="B245" s="106"/>
      <c r="C245" s="106"/>
      <c r="D245" s="100"/>
      <c r="E245" s="100"/>
      <c r="F245" s="100"/>
      <c r="G245" s="100"/>
      <c r="H245" s="68"/>
      <c r="I245" s="106"/>
      <c r="J245" s="106"/>
      <c r="K245" s="80"/>
      <c r="L245" s="80"/>
      <c r="M245" s="80"/>
      <c r="N245" s="80"/>
    </row>
    <row r="246" spans="1:14" hidden="1" outlineLevel="1" x14ac:dyDescent="0.25">
      <c r="A246" s="106" t="s">
        <v>483</v>
      </c>
      <c r="B246" s="106"/>
      <c r="C246" s="106"/>
      <c r="D246" s="100"/>
      <c r="E246" s="100"/>
      <c r="F246" s="100"/>
      <c r="G246" s="100"/>
      <c r="H246" s="68"/>
      <c r="I246" s="106"/>
      <c r="J246" s="106"/>
      <c r="K246" s="80"/>
      <c r="L246" s="80"/>
      <c r="M246" s="80"/>
      <c r="N246" s="80"/>
    </row>
    <row r="247" spans="1:14" hidden="1" outlineLevel="1" x14ac:dyDescent="0.25">
      <c r="A247" s="106" t="s">
        <v>484</v>
      </c>
      <c r="B247" s="106"/>
      <c r="C247" s="106"/>
      <c r="D247" s="100"/>
      <c r="E247" s="100"/>
      <c r="F247" s="100"/>
      <c r="G247" s="100"/>
      <c r="H247" s="68"/>
      <c r="I247" s="106"/>
      <c r="J247" s="106"/>
      <c r="K247" s="80"/>
      <c r="L247" s="80"/>
      <c r="M247" s="80"/>
      <c r="N247" s="80"/>
    </row>
    <row r="248" spans="1:14" hidden="1" outlineLevel="1" x14ac:dyDescent="0.25">
      <c r="A248" s="106" t="s">
        <v>485</v>
      </c>
      <c r="B248" s="106"/>
      <c r="C248" s="106"/>
      <c r="D248" s="100"/>
      <c r="E248" s="100"/>
      <c r="F248" s="100"/>
      <c r="G248" s="100"/>
      <c r="H248" s="68"/>
      <c r="I248" s="106"/>
      <c r="J248" s="106"/>
      <c r="K248" s="80"/>
      <c r="L248" s="80"/>
      <c r="M248" s="80"/>
      <c r="N248" s="80"/>
    </row>
    <row r="249" spans="1:14" hidden="1" outlineLevel="1" x14ac:dyDescent="0.25">
      <c r="A249" s="106" t="s">
        <v>486</v>
      </c>
      <c r="B249" s="106"/>
      <c r="C249" s="106"/>
      <c r="D249" s="100"/>
      <c r="E249" s="100"/>
      <c r="F249" s="100"/>
      <c r="G249" s="100"/>
      <c r="H249" s="68"/>
      <c r="I249" s="106"/>
      <c r="J249" s="106"/>
      <c r="K249" s="80"/>
      <c r="L249" s="80"/>
      <c r="M249" s="80"/>
      <c r="N249" s="80"/>
    </row>
    <row r="250" spans="1:14" hidden="1" outlineLevel="1" x14ac:dyDescent="0.25">
      <c r="A250" s="106" t="s">
        <v>487</v>
      </c>
      <c r="B250" s="106"/>
      <c r="C250" s="106"/>
      <c r="D250" s="100"/>
      <c r="E250" s="100"/>
      <c r="F250" s="100"/>
      <c r="G250" s="100"/>
      <c r="H250" s="68"/>
      <c r="I250" s="106"/>
      <c r="J250" s="106"/>
      <c r="K250" s="80"/>
      <c r="L250" s="80"/>
      <c r="M250" s="80"/>
      <c r="N250" s="80"/>
    </row>
    <row r="251" spans="1:14" hidden="1" outlineLevel="1" x14ac:dyDescent="0.25">
      <c r="A251" s="106" t="s">
        <v>488</v>
      </c>
      <c r="B251" s="106"/>
      <c r="C251" s="106"/>
      <c r="D251" s="100"/>
      <c r="E251" s="100"/>
      <c r="F251" s="100"/>
      <c r="G251" s="100"/>
      <c r="H251" s="68"/>
      <c r="I251" s="106"/>
      <c r="J251" s="106"/>
      <c r="K251" s="80"/>
      <c r="L251" s="80"/>
      <c r="M251" s="80"/>
      <c r="N251" s="80"/>
    </row>
    <row r="252" spans="1:14" hidden="1" outlineLevel="1" x14ac:dyDescent="0.25">
      <c r="A252" s="106" t="s">
        <v>489</v>
      </c>
      <c r="B252" s="106"/>
      <c r="C252" s="106"/>
      <c r="D252" s="100"/>
      <c r="E252" s="100"/>
      <c r="F252" s="100"/>
      <c r="G252" s="100"/>
      <c r="H252" s="68"/>
      <c r="I252" s="106"/>
      <c r="J252" s="106"/>
      <c r="K252" s="80"/>
      <c r="L252" s="80"/>
      <c r="M252" s="80"/>
      <c r="N252" s="80"/>
    </row>
    <row r="253" spans="1:14" hidden="1" outlineLevel="1" x14ac:dyDescent="0.25">
      <c r="A253" s="106" t="s">
        <v>490</v>
      </c>
      <c r="B253" s="106"/>
      <c r="C253" s="106"/>
      <c r="D253" s="100"/>
      <c r="E253" s="100"/>
      <c r="F253" s="100"/>
      <c r="G253" s="100"/>
      <c r="H253" s="68"/>
      <c r="I253" s="106"/>
      <c r="J253" s="106"/>
      <c r="K253" s="80"/>
      <c r="L253" s="80"/>
      <c r="M253" s="80"/>
      <c r="N253" s="80"/>
    </row>
    <row r="254" spans="1:14" hidden="1" outlineLevel="1" x14ac:dyDescent="0.25">
      <c r="A254" s="106" t="s">
        <v>491</v>
      </c>
      <c r="B254" s="106"/>
      <c r="C254" s="106"/>
      <c r="D254" s="100"/>
      <c r="E254" s="100"/>
      <c r="F254" s="100"/>
      <c r="G254" s="100"/>
      <c r="H254" s="68"/>
      <c r="I254" s="106"/>
      <c r="J254" s="106"/>
      <c r="K254" s="80"/>
      <c r="L254" s="80"/>
      <c r="M254" s="80"/>
      <c r="N254" s="80"/>
    </row>
    <row r="255" spans="1:14" hidden="1" outlineLevel="1" x14ac:dyDescent="0.25">
      <c r="A255" s="106" t="s">
        <v>492</v>
      </c>
      <c r="B255" s="106"/>
      <c r="C255" s="106"/>
      <c r="D255" s="100"/>
      <c r="E255" s="100"/>
      <c r="F255" s="100"/>
      <c r="G255" s="100"/>
      <c r="H255" s="68"/>
      <c r="I255" s="106"/>
      <c r="J255" s="106"/>
      <c r="K255" s="80"/>
      <c r="L255" s="80"/>
      <c r="M255" s="80"/>
      <c r="N255" s="80"/>
    </row>
    <row r="256" spans="1:14" hidden="1" outlineLevel="1" x14ac:dyDescent="0.25">
      <c r="A256" s="106" t="s">
        <v>493</v>
      </c>
      <c r="B256" s="106"/>
      <c r="C256" s="106"/>
      <c r="D256" s="100"/>
      <c r="E256" s="100"/>
      <c r="F256" s="100"/>
      <c r="G256" s="100"/>
      <c r="H256" s="68"/>
      <c r="I256" s="106"/>
      <c r="J256" s="106"/>
      <c r="K256" s="80"/>
      <c r="L256" s="80"/>
      <c r="M256" s="80"/>
      <c r="N256" s="80"/>
    </row>
    <row r="257" spans="1:14" hidden="1" outlineLevel="1" x14ac:dyDescent="0.25">
      <c r="A257" s="106" t="s">
        <v>494</v>
      </c>
      <c r="B257" s="106"/>
      <c r="C257" s="106"/>
      <c r="D257" s="100"/>
      <c r="E257" s="100"/>
      <c r="F257" s="100"/>
      <c r="G257" s="100"/>
      <c r="H257" s="68"/>
      <c r="I257" s="106"/>
      <c r="J257" s="106"/>
      <c r="K257" s="80"/>
      <c r="L257" s="80"/>
      <c r="M257" s="80"/>
      <c r="N257" s="80"/>
    </row>
    <row r="258" spans="1:14" hidden="1" outlineLevel="1" x14ac:dyDescent="0.25">
      <c r="A258" s="106" t="s">
        <v>495</v>
      </c>
      <c r="B258" s="106"/>
      <c r="C258" s="106"/>
      <c r="D258" s="100"/>
      <c r="E258" s="100"/>
      <c r="F258" s="100"/>
      <c r="G258" s="100"/>
      <c r="H258" s="68"/>
      <c r="I258" s="106"/>
      <c r="J258" s="106"/>
      <c r="K258" s="80"/>
      <c r="L258" s="80"/>
      <c r="M258" s="80"/>
      <c r="N258" s="80"/>
    </row>
    <row r="259" spans="1:14" hidden="1" outlineLevel="1" x14ac:dyDescent="0.25">
      <c r="A259" s="106" t="s">
        <v>496</v>
      </c>
      <c r="B259" s="106"/>
      <c r="C259" s="106"/>
      <c r="D259" s="100"/>
      <c r="E259" s="100"/>
      <c r="F259" s="100"/>
      <c r="G259" s="100"/>
      <c r="H259" s="68"/>
      <c r="I259" s="106"/>
      <c r="J259" s="106"/>
      <c r="K259" s="80"/>
      <c r="L259" s="80"/>
      <c r="M259" s="80"/>
      <c r="N259" s="80"/>
    </row>
    <row r="260" spans="1:14" hidden="1" outlineLevel="1" x14ac:dyDescent="0.25">
      <c r="A260" s="106" t="s">
        <v>497</v>
      </c>
      <c r="B260" s="106"/>
      <c r="C260" s="106"/>
      <c r="D260" s="100"/>
      <c r="E260" s="100"/>
      <c r="F260" s="100"/>
      <c r="G260" s="100"/>
      <c r="H260" s="68"/>
      <c r="I260" s="106"/>
      <c r="J260" s="106"/>
      <c r="K260" s="80"/>
      <c r="L260" s="80"/>
      <c r="M260" s="80"/>
      <c r="N260" s="80"/>
    </row>
    <row r="261" spans="1:14" hidden="1" outlineLevel="1" x14ac:dyDescent="0.25">
      <c r="A261" s="106" t="s">
        <v>498</v>
      </c>
      <c r="B261" s="106"/>
      <c r="C261" s="106"/>
      <c r="D261" s="100"/>
      <c r="E261" s="100"/>
      <c r="F261" s="100"/>
      <c r="G261" s="100"/>
      <c r="H261" s="68"/>
      <c r="I261" s="106"/>
      <c r="J261" s="106"/>
      <c r="K261" s="80"/>
      <c r="L261" s="80"/>
      <c r="M261" s="80"/>
      <c r="N261" s="80"/>
    </row>
    <row r="262" spans="1:14" hidden="1" outlineLevel="1" x14ac:dyDescent="0.25">
      <c r="A262" s="106" t="s">
        <v>499</v>
      </c>
      <c r="B262" s="106"/>
      <c r="C262" s="106"/>
      <c r="D262" s="100"/>
      <c r="E262" s="100"/>
      <c r="F262" s="100"/>
      <c r="G262" s="100"/>
      <c r="H262" s="68"/>
      <c r="I262" s="106"/>
      <c r="J262" s="106"/>
      <c r="K262" s="80"/>
      <c r="L262" s="80"/>
      <c r="M262" s="80"/>
      <c r="N262" s="80"/>
    </row>
    <row r="263" spans="1:14" hidden="1" outlineLevel="1" x14ac:dyDescent="0.25">
      <c r="A263" s="106" t="s">
        <v>500</v>
      </c>
      <c r="B263" s="106"/>
      <c r="C263" s="106"/>
      <c r="D263" s="100"/>
      <c r="E263" s="100"/>
      <c r="F263" s="100"/>
      <c r="G263" s="100"/>
      <c r="H263" s="68"/>
      <c r="I263" s="106"/>
      <c r="J263" s="106"/>
      <c r="K263" s="80"/>
      <c r="L263" s="80"/>
      <c r="M263" s="80"/>
      <c r="N263" s="80"/>
    </row>
    <row r="264" spans="1:14" hidden="1" outlineLevel="1" x14ac:dyDescent="0.25">
      <c r="A264" s="106" t="s">
        <v>501</v>
      </c>
      <c r="B264" s="106"/>
      <c r="C264" s="106"/>
      <c r="D264" s="100"/>
      <c r="E264" s="100"/>
      <c r="F264" s="100"/>
      <c r="G264" s="100"/>
      <c r="H264" s="68"/>
      <c r="I264" s="106"/>
      <c r="J264" s="106"/>
      <c r="K264" s="80"/>
      <c r="L264" s="80"/>
      <c r="M264" s="80"/>
      <c r="N264" s="80"/>
    </row>
    <row r="265" spans="1:14" hidden="1" outlineLevel="1" x14ac:dyDescent="0.25">
      <c r="A265" s="106" t="s">
        <v>502</v>
      </c>
      <c r="B265" s="106"/>
      <c r="C265" s="106"/>
      <c r="D265" s="100"/>
      <c r="E265" s="100"/>
      <c r="F265" s="100"/>
      <c r="G265" s="100"/>
      <c r="H265" s="68"/>
      <c r="I265" s="106"/>
      <c r="J265" s="106"/>
      <c r="K265" s="80"/>
      <c r="L265" s="80"/>
      <c r="M265" s="80"/>
      <c r="N265" s="80"/>
    </row>
    <row r="266" spans="1:14" hidden="1" outlineLevel="1" x14ac:dyDescent="0.25">
      <c r="A266" s="106" t="s">
        <v>503</v>
      </c>
      <c r="B266" s="106"/>
      <c r="C266" s="106"/>
      <c r="D266" s="100"/>
      <c r="E266" s="100"/>
      <c r="F266" s="100"/>
      <c r="G266" s="100"/>
      <c r="H266" s="68"/>
      <c r="I266" s="106"/>
      <c r="J266" s="106"/>
      <c r="K266" s="80"/>
      <c r="L266" s="80"/>
      <c r="M266" s="80"/>
      <c r="N266" s="80"/>
    </row>
    <row r="267" spans="1:14" hidden="1" outlineLevel="1" x14ac:dyDescent="0.25">
      <c r="A267" s="106" t="s">
        <v>504</v>
      </c>
      <c r="B267" s="106"/>
      <c r="C267" s="106"/>
      <c r="D267" s="100"/>
      <c r="E267" s="100"/>
      <c r="F267" s="100"/>
      <c r="G267" s="100"/>
      <c r="H267" s="68"/>
      <c r="I267" s="106"/>
      <c r="J267" s="106"/>
      <c r="K267" s="80"/>
      <c r="L267" s="80"/>
      <c r="M267" s="80"/>
      <c r="N267" s="80"/>
    </row>
    <row r="268" spans="1:14" hidden="1" outlineLevel="1" x14ac:dyDescent="0.25">
      <c r="A268" s="106" t="s">
        <v>505</v>
      </c>
      <c r="B268" s="106"/>
      <c r="C268" s="106"/>
      <c r="D268" s="100"/>
      <c r="E268" s="100"/>
      <c r="F268" s="100"/>
      <c r="G268" s="100"/>
      <c r="H268" s="68"/>
      <c r="I268" s="106"/>
      <c r="J268" s="106"/>
      <c r="K268" s="80"/>
      <c r="L268" s="80"/>
      <c r="M268" s="80"/>
      <c r="N268" s="80"/>
    </row>
    <row r="269" spans="1:14" hidden="1" outlineLevel="1" x14ac:dyDescent="0.25">
      <c r="A269" s="106" t="s">
        <v>506</v>
      </c>
      <c r="B269" s="106"/>
      <c r="C269" s="106"/>
      <c r="D269" s="100"/>
      <c r="E269" s="100"/>
      <c r="F269" s="100"/>
      <c r="G269" s="100"/>
      <c r="H269" s="68"/>
      <c r="I269" s="106"/>
      <c r="J269" s="106"/>
      <c r="K269" s="80"/>
      <c r="L269" s="80"/>
      <c r="M269" s="80"/>
      <c r="N269" s="80"/>
    </row>
    <row r="270" spans="1:14" hidden="1" outlineLevel="1" x14ac:dyDescent="0.25">
      <c r="A270" s="106" t="s">
        <v>507</v>
      </c>
      <c r="B270" s="106"/>
      <c r="C270" s="106"/>
      <c r="D270" s="100"/>
      <c r="E270" s="100"/>
      <c r="F270" s="100"/>
      <c r="G270" s="100"/>
      <c r="H270" s="68"/>
      <c r="I270" s="106"/>
      <c r="J270" s="106"/>
      <c r="K270" s="80"/>
      <c r="L270" s="80"/>
      <c r="M270" s="80"/>
      <c r="N270" s="80"/>
    </row>
    <row r="271" spans="1:14" hidden="1" outlineLevel="1" x14ac:dyDescent="0.25">
      <c r="A271" s="106" t="s">
        <v>508</v>
      </c>
      <c r="B271" s="106"/>
      <c r="C271" s="106"/>
      <c r="D271" s="100"/>
      <c r="E271" s="100"/>
      <c r="F271" s="100"/>
      <c r="G271" s="100"/>
      <c r="H271" s="68"/>
      <c r="I271" s="106"/>
      <c r="J271" s="106"/>
      <c r="K271" s="80"/>
      <c r="L271" s="80"/>
      <c r="M271" s="80"/>
      <c r="N271" s="80"/>
    </row>
    <row r="272" spans="1:14" hidden="1" outlineLevel="1" x14ac:dyDescent="0.25">
      <c r="A272" s="106" t="s">
        <v>509</v>
      </c>
      <c r="B272" s="106"/>
      <c r="C272" s="106"/>
      <c r="D272" s="100"/>
      <c r="E272" s="100"/>
      <c r="F272" s="100"/>
      <c r="G272" s="100"/>
      <c r="H272" s="68"/>
      <c r="I272" s="106"/>
      <c r="J272" s="106"/>
      <c r="K272" s="80"/>
      <c r="L272" s="80"/>
      <c r="M272" s="80"/>
      <c r="N272" s="80"/>
    </row>
    <row r="273" spans="1:14" hidden="1" outlineLevel="1" x14ac:dyDescent="0.25">
      <c r="A273" s="106" t="s">
        <v>510</v>
      </c>
      <c r="B273" s="106"/>
      <c r="C273" s="106"/>
      <c r="D273" s="100"/>
      <c r="E273" s="100"/>
      <c r="F273" s="100"/>
      <c r="G273" s="100"/>
      <c r="H273" s="68"/>
      <c r="I273" s="106"/>
      <c r="J273" s="106"/>
      <c r="K273" s="80"/>
      <c r="L273" s="80"/>
      <c r="M273" s="80"/>
      <c r="N273" s="80"/>
    </row>
    <row r="274" spans="1:14" hidden="1" outlineLevel="1" x14ac:dyDescent="0.25">
      <c r="A274" s="106" t="s">
        <v>511</v>
      </c>
      <c r="B274" s="106"/>
      <c r="C274" s="106"/>
      <c r="D274" s="100"/>
      <c r="E274" s="100"/>
      <c r="F274" s="100"/>
      <c r="G274" s="100"/>
      <c r="H274" s="68"/>
      <c r="I274" s="106"/>
      <c r="J274" s="106"/>
      <c r="K274" s="80"/>
      <c r="L274" s="80"/>
      <c r="M274" s="80"/>
      <c r="N274" s="80"/>
    </row>
    <row r="275" spans="1:14" hidden="1" outlineLevel="1" x14ac:dyDescent="0.25">
      <c r="A275" s="106" t="s">
        <v>512</v>
      </c>
      <c r="B275" s="106"/>
      <c r="C275" s="106"/>
      <c r="D275" s="100"/>
      <c r="E275" s="100"/>
      <c r="F275" s="100"/>
      <c r="G275" s="100"/>
      <c r="H275" s="68"/>
      <c r="I275" s="106"/>
      <c r="J275" s="106"/>
      <c r="K275" s="80"/>
      <c r="L275" s="80"/>
      <c r="M275" s="80"/>
      <c r="N275" s="80"/>
    </row>
    <row r="276" spans="1:14" hidden="1" outlineLevel="1" x14ac:dyDescent="0.25">
      <c r="A276" s="106" t="s">
        <v>513</v>
      </c>
      <c r="B276" s="106"/>
      <c r="C276" s="106"/>
      <c r="D276" s="100"/>
      <c r="E276" s="100"/>
      <c r="F276" s="100"/>
      <c r="G276" s="100"/>
      <c r="H276" s="68"/>
      <c r="I276" s="106"/>
      <c r="J276" s="106"/>
      <c r="K276" s="80"/>
      <c r="L276" s="80"/>
      <c r="M276" s="80"/>
      <c r="N276" s="80"/>
    </row>
    <row r="277" spans="1:14" hidden="1" outlineLevel="1" x14ac:dyDescent="0.25">
      <c r="A277" s="106" t="s">
        <v>514</v>
      </c>
      <c r="B277" s="106"/>
      <c r="C277" s="106"/>
      <c r="D277" s="100"/>
      <c r="E277" s="100"/>
      <c r="F277" s="100"/>
      <c r="G277" s="100"/>
      <c r="H277" s="68"/>
      <c r="I277" s="106"/>
      <c r="J277" s="106"/>
      <c r="K277" s="80"/>
      <c r="L277" s="80"/>
      <c r="M277" s="80"/>
      <c r="N277" s="80"/>
    </row>
    <row r="278" spans="1:14" hidden="1" outlineLevel="1" x14ac:dyDescent="0.25">
      <c r="A278" s="106" t="s">
        <v>515</v>
      </c>
      <c r="B278" s="106"/>
      <c r="C278" s="106"/>
      <c r="D278" s="100"/>
      <c r="E278" s="100"/>
      <c r="F278" s="100"/>
      <c r="G278" s="100"/>
      <c r="H278" s="68"/>
      <c r="I278" s="106"/>
      <c r="J278" s="106"/>
      <c r="K278" s="80"/>
      <c r="L278" s="80"/>
      <c r="M278" s="80"/>
      <c r="N278" s="80"/>
    </row>
    <row r="279" spans="1:14" hidden="1" outlineLevel="1" x14ac:dyDescent="0.25">
      <c r="A279" s="106" t="s">
        <v>516</v>
      </c>
      <c r="B279" s="106"/>
      <c r="C279" s="106"/>
      <c r="D279" s="100"/>
      <c r="E279" s="100"/>
      <c r="F279" s="100"/>
      <c r="G279" s="100"/>
      <c r="H279" s="68"/>
      <c r="I279" s="106"/>
      <c r="J279" s="106"/>
      <c r="K279" s="80"/>
      <c r="L279" s="80"/>
      <c r="M279" s="80"/>
      <c r="N279" s="80"/>
    </row>
    <row r="280" spans="1:14" hidden="1" outlineLevel="1" x14ac:dyDescent="0.25">
      <c r="A280" s="106" t="s">
        <v>517</v>
      </c>
      <c r="B280" s="106"/>
      <c r="C280" s="106"/>
      <c r="D280" s="100"/>
      <c r="E280" s="100"/>
      <c r="F280" s="100"/>
      <c r="G280" s="100"/>
      <c r="H280" s="68"/>
      <c r="I280" s="106"/>
      <c r="J280" s="106"/>
      <c r="K280" s="80"/>
      <c r="L280" s="80"/>
      <c r="M280" s="80"/>
      <c r="N280" s="80"/>
    </row>
    <row r="281" spans="1:14" hidden="1" outlineLevel="1" x14ac:dyDescent="0.25">
      <c r="A281" s="106" t="s">
        <v>518</v>
      </c>
      <c r="B281" s="106"/>
      <c r="C281" s="106"/>
      <c r="D281" s="100"/>
      <c r="E281" s="100"/>
      <c r="F281" s="100"/>
      <c r="G281" s="100"/>
      <c r="H281" s="68"/>
      <c r="I281" s="106"/>
      <c r="J281" s="106"/>
      <c r="K281" s="80"/>
      <c r="L281" s="80"/>
      <c r="M281" s="80"/>
      <c r="N281" s="80"/>
    </row>
    <row r="282" spans="1:14" hidden="1" outlineLevel="1" x14ac:dyDescent="0.25">
      <c r="A282" s="106" t="s">
        <v>519</v>
      </c>
      <c r="B282" s="106"/>
      <c r="C282" s="106"/>
      <c r="D282" s="100"/>
      <c r="E282" s="100"/>
      <c r="F282" s="100"/>
      <c r="G282" s="100"/>
      <c r="H282" s="68"/>
      <c r="I282" s="106"/>
      <c r="J282" s="106"/>
      <c r="K282" s="80"/>
      <c r="L282" s="80"/>
      <c r="M282" s="80"/>
      <c r="N282" s="80"/>
    </row>
    <row r="283" spans="1:14" ht="37.5" collapsed="1" x14ac:dyDescent="0.25">
      <c r="A283" s="21"/>
      <c r="B283" s="21" t="s">
        <v>211</v>
      </c>
      <c r="C283" s="21" t="s">
        <v>72</v>
      </c>
      <c r="D283" s="21" t="s">
        <v>72</v>
      </c>
      <c r="E283" s="21"/>
      <c r="F283" s="18"/>
      <c r="G283" s="19"/>
      <c r="H283" s="68"/>
      <c r="I283" s="78"/>
      <c r="J283" s="78"/>
      <c r="K283" s="78"/>
      <c r="L283" s="78"/>
      <c r="M283" s="4"/>
    </row>
    <row r="284" spans="1:14" ht="18.75" x14ac:dyDescent="0.25">
      <c r="A284" s="112" t="s">
        <v>239</v>
      </c>
      <c r="B284" s="113"/>
      <c r="C284" s="113"/>
      <c r="D284" s="113"/>
      <c r="E284" s="113"/>
      <c r="F284" s="114"/>
      <c r="G284" s="113"/>
      <c r="H284" s="68"/>
      <c r="I284" s="78"/>
      <c r="J284" s="78"/>
      <c r="K284" s="78"/>
      <c r="L284" s="78"/>
      <c r="M284" s="4"/>
    </row>
    <row r="285" spans="1:14" ht="18.75" x14ac:dyDescent="0.25">
      <c r="A285" s="112" t="s">
        <v>240</v>
      </c>
      <c r="B285" s="113"/>
      <c r="C285" s="113"/>
      <c r="D285" s="113"/>
      <c r="E285" s="113"/>
      <c r="F285" s="114"/>
      <c r="G285" s="113"/>
      <c r="H285" s="68"/>
      <c r="I285" s="78"/>
      <c r="J285" s="78"/>
      <c r="K285" s="78"/>
      <c r="L285" s="78"/>
      <c r="M285" s="4"/>
    </row>
    <row r="286" spans="1:14" x14ac:dyDescent="0.25">
      <c r="A286" s="106" t="s">
        <v>520</v>
      </c>
      <c r="B286" s="65" t="s">
        <v>64</v>
      </c>
      <c r="C286" s="79">
        <f>ROW(B38)</f>
        <v>38</v>
      </c>
      <c r="E286" s="73"/>
      <c r="F286" s="73"/>
      <c r="G286" s="73"/>
      <c r="H286" s="68"/>
      <c r="I286" s="65"/>
      <c r="J286" s="79"/>
      <c r="L286" s="73"/>
      <c r="M286" s="73"/>
      <c r="N286" s="73"/>
    </row>
    <row r="287" spans="1:14" x14ac:dyDescent="0.25">
      <c r="A287" s="106" t="s">
        <v>521</v>
      </c>
      <c r="B287" s="65" t="s">
        <v>65</v>
      </c>
      <c r="C287" s="79">
        <f>ROW(B39)</f>
        <v>39</v>
      </c>
      <c r="E287" s="73"/>
      <c r="F287" s="73"/>
      <c r="H287" s="68"/>
      <c r="I287" s="65"/>
      <c r="J287" s="79"/>
      <c r="L287" s="73"/>
      <c r="M287" s="73"/>
    </row>
    <row r="288" spans="1:14" x14ac:dyDescent="0.25">
      <c r="A288" s="106" t="s">
        <v>522</v>
      </c>
      <c r="B288" s="65" t="s">
        <v>45</v>
      </c>
      <c r="C288" s="79" t="str">
        <f>ROW('B1. HTT Mortgage Assets'!B43)&amp; " for Mortgage Assets"</f>
        <v>43 for Mortgage Assets</v>
      </c>
      <c r="D288" s="79"/>
      <c r="E288" s="46"/>
      <c r="F288" s="73"/>
      <c r="G288" s="46"/>
      <c r="H288" s="68"/>
      <c r="I288" s="65"/>
      <c r="J288" s="79"/>
      <c r="K288" s="79"/>
      <c r="L288" s="46"/>
      <c r="M288" s="73"/>
      <c r="N288" s="46"/>
    </row>
    <row r="289" spans="1:14" x14ac:dyDescent="0.25">
      <c r="A289" s="106" t="s">
        <v>523</v>
      </c>
      <c r="B289" s="65" t="s">
        <v>66</v>
      </c>
      <c r="C289" s="79">
        <f>ROW(B52)</f>
        <v>52</v>
      </c>
      <c r="H289" s="68"/>
      <c r="I289" s="65"/>
      <c r="J289" s="79"/>
    </row>
    <row r="290" spans="1:14" x14ac:dyDescent="0.25">
      <c r="A290" s="106" t="s">
        <v>524</v>
      </c>
      <c r="B290" s="65" t="s">
        <v>67</v>
      </c>
      <c r="C290" s="99" t="str">
        <f>ROW('B1. HTT Mortgage Assets'!B167)&amp;" for Residential Mortgage Assets"</f>
        <v>167 for Residential Mortgage Assets</v>
      </c>
      <c r="D290" s="79" t="str">
        <f>ROW('B1. HTT Mortgage Assets'!B267 )&amp; " for Commercial Mortgage Assets"</f>
        <v>267 for Commercial Mortgage Assets</v>
      </c>
      <c r="E290" s="46"/>
      <c r="F290" s="79"/>
      <c r="G290" s="46"/>
      <c r="H290" s="68"/>
      <c r="I290" s="65"/>
      <c r="J290" s="80"/>
      <c r="K290" s="79"/>
      <c r="L290" s="46"/>
      <c r="N290" s="46"/>
    </row>
    <row r="291" spans="1:14" x14ac:dyDescent="0.25">
      <c r="A291" s="106" t="s">
        <v>525</v>
      </c>
      <c r="B291" s="65" t="s">
        <v>266</v>
      </c>
      <c r="C291" s="79" t="str">
        <f>ROW('B1. HTT Mortgage Assets'!B130)&amp;" for Mortgage Assets"</f>
        <v>130 for Mortgage Assets</v>
      </c>
      <c r="D291" s="79">
        <f>ROW(B161)</f>
        <v>161</v>
      </c>
      <c r="F291" s="79"/>
      <c r="H291" s="68"/>
      <c r="I291" s="65"/>
      <c r="M291" s="46"/>
    </row>
    <row r="292" spans="1:14" x14ac:dyDescent="0.25">
      <c r="A292" s="106" t="s">
        <v>526</v>
      </c>
      <c r="B292" s="65" t="s">
        <v>267</v>
      </c>
      <c r="C292" s="79">
        <f>ROW(B109)</f>
        <v>109</v>
      </c>
      <c r="F292" s="46"/>
      <c r="H292" s="68"/>
      <c r="I292" s="65"/>
      <c r="J292" s="79"/>
      <c r="M292" s="46"/>
    </row>
    <row r="293" spans="1:14" x14ac:dyDescent="0.25">
      <c r="A293" s="106" t="s">
        <v>527</v>
      </c>
      <c r="B293" s="65" t="s">
        <v>68</v>
      </c>
      <c r="C293" s="79">
        <f>ROW(B161)</f>
        <v>161</v>
      </c>
      <c r="E293" s="46"/>
      <c r="F293" s="46"/>
      <c r="H293" s="68"/>
      <c r="I293" s="65"/>
      <c r="J293" s="79"/>
      <c r="L293" s="46"/>
      <c r="M293" s="46"/>
    </row>
    <row r="294" spans="1:14" x14ac:dyDescent="0.25">
      <c r="A294" s="106" t="s">
        <v>528</v>
      </c>
      <c r="B294" s="65" t="s">
        <v>69</v>
      </c>
      <c r="C294" s="79">
        <f>ROW(B135)</f>
        <v>135</v>
      </c>
      <c r="E294" s="46"/>
      <c r="F294" s="46"/>
      <c r="H294" s="68"/>
      <c r="I294" s="65"/>
      <c r="J294" s="79"/>
      <c r="L294" s="46"/>
      <c r="M294" s="46"/>
    </row>
    <row r="295" spans="1:14" ht="30" x14ac:dyDescent="0.25">
      <c r="A295" s="106" t="s">
        <v>529</v>
      </c>
      <c r="B295" s="69" t="s">
        <v>230</v>
      </c>
      <c r="C295" s="79" t="str">
        <f>ROW('C. HTT Harmonised Glossary'!B17)&amp;" for Harmonised Glossary"</f>
        <v>17 for Harmonised Glossary</v>
      </c>
      <c r="E295" s="46"/>
      <c r="H295" s="68"/>
      <c r="J295" s="79"/>
      <c r="L295" s="46"/>
    </row>
    <row r="296" spans="1:14" x14ac:dyDescent="0.25">
      <c r="A296" s="106" t="s">
        <v>530</v>
      </c>
      <c r="B296" s="65" t="s">
        <v>70</v>
      </c>
      <c r="C296" s="79">
        <f>ROW(B65)</f>
        <v>65</v>
      </c>
      <c r="E296" s="46"/>
      <c r="H296" s="68"/>
      <c r="I296" s="65"/>
      <c r="J296" s="79"/>
      <c r="L296" s="46"/>
    </row>
    <row r="297" spans="1:14" x14ac:dyDescent="0.25">
      <c r="A297" s="106" t="s">
        <v>531</v>
      </c>
      <c r="B297" s="65" t="s">
        <v>71</v>
      </c>
      <c r="C297" s="79">
        <f>ROW(B87)</f>
        <v>87</v>
      </c>
      <c r="E297" s="46"/>
      <c r="H297" s="68"/>
      <c r="I297" s="65"/>
      <c r="J297" s="79"/>
      <c r="L297" s="46"/>
    </row>
    <row r="298" spans="1:14" x14ac:dyDescent="0.25">
      <c r="A298" s="106" t="s">
        <v>532</v>
      </c>
      <c r="B298" s="65" t="s">
        <v>46</v>
      </c>
      <c r="C298" s="79" t="str">
        <f>ROW('B1. HTT Mortgage Assets'!B160)&amp; " for Mortgage Assets"</f>
        <v>160 for Mortgage Assets</v>
      </c>
      <c r="D298" s="79"/>
      <c r="E298" s="46"/>
      <c r="H298" s="68"/>
      <c r="I298" s="65"/>
      <c r="J298" s="79"/>
      <c r="K298" s="79"/>
      <c r="L298" s="46"/>
    </row>
    <row r="299" spans="1:14" hidden="1" outlineLevel="1" x14ac:dyDescent="0.25">
      <c r="A299" s="106" t="s">
        <v>533</v>
      </c>
      <c r="B299" s="65"/>
      <c r="C299" s="79"/>
      <c r="D299" s="79"/>
      <c r="E299" s="46"/>
      <c r="H299" s="68"/>
      <c r="I299" s="65"/>
      <c r="J299" s="79"/>
      <c r="K299" s="79"/>
      <c r="L299" s="46"/>
    </row>
    <row r="300" spans="1:14" hidden="1" outlineLevel="1" x14ac:dyDescent="0.25">
      <c r="A300" s="106" t="s">
        <v>534</v>
      </c>
      <c r="B300" s="65"/>
      <c r="C300" s="79"/>
      <c r="D300" s="79"/>
      <c r="E300" s="46"/>
      <c r="H300" s="68"/>
      <c r="I300" s="65"/>
      <c r="J300" s="79"/>
      <c r="K300" s="79"/>
      <c r="L300" s="46"/>
    </row>
    <row r="301" spans="1:14" hidden="1" outlineLevel="1" x14ac:dyDescent="0.25">
      <c r="A301" s="106" t="s">
        <v>535</v>
      </c>
      <c r="B301" s="65"/>
      <c r="C301" s="79"/>
      <c r="D301" s="79"/>
      <c r="E301" s="46"/>
      <c r="H301" s="68"/>
      <c r="I301" s="65"/>
      <c r="J301" s="79"/>
      <c r="K301" s="79"/>
      <c r="L301" s="46"/>
    </row>
    <row r="302" spans="1:14" hidden="1" outlineLevel="1" x14ac:dyDescent="0.25">
      <c r="A302" s="106" t="s">
        <v>536</v>
      </c>
      <c r="B302" s="65"/>
      <c r="C302" s="79"/>
      <c r="D302" s="79"/>
      <c r="E302" s="46"/>
      <c r="H302" s="68"/>
      <c r="I302" s="65"/>
      <c r="J302" s="79"/>
      <c r="K302" s="79"/>
      <c r="L302" s="46"/>
    </row>
    <row r="303" spans="1:14" hidden="1" outlineLevel="1" x14ac:dyDescent="0.25">
      <c r="A303" s="106" t="s">
        <v>537</v>
      </c>
      <c r="B303" s="65"/>
      <c r="C303" s="79"/>
      <c r="D303" s="79"/>
      <c r="E303" s="46"/>
      <c r="H303" s="68"/>
      <c r="I303" s="65"/>
      <c r="J303" s="79"/>
      <c r="K303" s="79"/>
      <c r="L303" s="46"/>
    </row>
    <row r="304" spans="1:14" hidden="1" outlineLevel="1" x14ac:dyDescent="0.25">
      <c r="A304" s="106" t="s">
        <v>538</v>
      </c>
      <c r="B304" s="65"/>
      <c r="C304" s="79"/>
      <c r="D304" s="79"/>
      <c r="E304" s="46"/>
      <c r="H304" s="68"/>
      <c r="I304" s="65"/>
      <c r="J304" s="79"/>
      <c r="K304" s="79"/>
      <c r="L304" s="46"/>
    </row>
    <row r="305" spans="1:13" hidden="1" outlineLevel="1" x14ac:dyDescent="0.25">
      <c r="A305" s="106" t="s">
        <v>539</v>
      </c>
      <c r="B305" s="65"/>
      <c r="C305" s="79"/>
      <c r="D305" s="79"/>
      <c r="E305" s="46"/>
      <c r="H305" s="68"/>
      <c r="I305" s="65"/>
      <c r="J305" s="79"/>
      <c r="K305" s="79"/>
      <c r="L305" s="46"/>
    </row>
    <row r="306" spans="1:13" hidden="1" outlineLevel="1" x14ac:dyDescent="0.25">
      <c r="A306" s="106" t="s">
        <v>540</v>
      </c>
      <c r="B306" s="65"/>
      <c r="C306" s="79"/>
      <c r="D306" s="79"/>
      <c r="E306" s="46"/>
      <c r="H306" s="68"/>
      <c r="I306" s="65"/>
      <c r="J306" s="79"/>
      <c r="K306" s="79"/>
      <c r="L306" s="46"/>
    </row>
    <row r="307" spans="1:13" hidden="1" outlineLevel="1" x14ac:dyDescent="0.25">
      <c r="A307" s="106" t="s">
        <v>541</v>
      </c>
      <c r="B307" s="65"/>
      <c r="C307" s="79"/>
      <c r="D307" s="79"/>
      <c r="E307" s="46"/>
      <c r="H307" s="68"/>
      <c r="I307" s="65"/>
      <c r="J307" s="79"/>
      <c r="K307" s="79"/>
      <c r="L307" s="46"/>
    </row>
    <row r="308" spans="1:13" hidden="1" outlineLevel="1" x14ac:dyDescent="0.25">
      <c r="A308" s="106" t="s">
        <v>542</v>
      </c>
      <c r="H308" s="68"/>
    </row>
    <row r="309" spans="1:13" ht="37.5" collapsed="1" x14ac:dyDescent="0.25">
      <c r="A309" s="18"/>
      <c r="B309" s="21" t="s">
        <v>213</v>
      </c>
      <c r="C309" s="18"/>
      <c r="D309" s="18"/>
      <c r="E309" s="18"/>
      <c r="F309" s="18"/>
      <c r="G309" s="19"/>
      <c r="H309" s="68"/>
      <c r="I309" s="78"/>
      <c r="J309" s="4"/>
      <c r="K309" s="4"/>
      <c r="L309" s="4"/>
      <c r="M309" s="4"/>
    </row>
    <row r="310" spans="1:13" x14ac:dyDescent="0.25">
      <c r="A310" s="106" t="s">
        <v>543</v>
      </c>
      <c r="B310" s="88" t="s">
        <v>127</v>
      </c>
      <c r="C310" s="79">
        <f>ROW(B171)</f>
        <v>171</v>
      </c>
      <c r="H310" s="68"/>
      <c r="I310" s="88"/>
      <c r="J310" s="79"/>
    </row>
    <row r="311" spans="1:13" hidden="1" outlineLevel="1" x14ac:dyDescent="0.25">
      <c r="A311" s="106" t="s">
        <v>544</v>
      </c>
      <c r="B311" s="88"/>
      <c r="C311" s="79"/>
      <c r="H311" s="68"/>
      <c r="I311" s="88"/>
      <c r="J311" s="79"/>
    </row>
    <row r="312" spans="1:13" hidden="1" outlineLevel="1" x14ac:dyDescent="0.25">
      <c r="A312" s="106" t="s">
        <v>545</v>
      </c>
      <c r="B312" s="88"/>
      <c r="C312" s="79"/>
      <c r="H312" s="68"/>
      <c r="I312" s="88"/>
      <c r="J312" s="79"/>
    </row>
    <row r="313" spans="1:13" hidden="1" outlineLevel="1" x14ac:dyDescent="0.25">
      <c r="A313" s="106" t="s">
        <v>546</v>
      </c>
      <c r="B313" s="88"/>
      <c r="C313" s="79"/>
      <c r="H313" s="68"/>
      <c r="I313" s="88"/>
      <c r="J313" s="79"/>
    </row>
    <row r="314" spans="1:13" hidden="1" outlineLevel="1" x14ac:dyDescent="0.25">
      <c r="A314" s="106" t="s">
        <v>547</v>
      </c>
      <c r="B314" s="88"/>
      <c r="C314" s="79"/>
      <c r="H314" s="68"/>
      <c r="I314" s="88"/>
      <c r="J314" s="79"/>
    </row>
    <row r="315" spans="1:13" hidden="1" outlineLevel="1" x14ac:dyDescent="0.25">
      <c r="A315" s="106" t="s">
        <v>548</v>
      </c>
      <c r="B315" s="88"/>
      <c r="C315" s="79"/>
      <c r="H315" s="68"/>
      <c r="I315" s="88"/>
      <c r="J315" s="79"/>
    </row>
    <row r="316" spans="1:13" hidden="1" outlineLevel="1" x14ac:dyDescent="0.25">
      <c r="A316" s="106" t="s">
        <v>549</v>
      </c>
      <c r="B316" s="88"/>
      <c r="C316" s="79"/>
      <c r="H316" s="68"/>
      <c r="I316" s="88"/>
      <c r="J316" s="79"/>
    </row>
    <row r="317" spans="1:13" ht="18.75" collapsed="1" x14ac:dyDescent="0.25">
      <c r="A317" s="18"/>
      <c r="B317" s="21" t="s">
        <v>214</v>
      </c>
      <c r="C317" s="18"/>
      <c r="D317" s="18"/>
      <c r="E317" s="18"/>
      <c r="F317" s="18"/>
      <c r="G317" s="19"/>
      <c r="H317" s="68"/>
      <c r="I317" s="78"/>
      <c r="J317" s="4"/>
      <c r="K317" s="4"/>
      <c r="L317" s="4"/>
      <c r="M317" s="4"/>
    </row>
    <row r="318" spans="1:13" ht="15" hidden="1" customHeight="1" outlineLevel="1" x14ac:dyDescent="0.25">
      <c r="A318" s="74"/>
      <c r="B318" s="76" t="s">
        <v>608</v>
      </c>
      <c r="C318" s="74"/>
      <c r="D318" s="74"/>
      <c r="E318" s="60"/>
      <c r="F318" s="75"/>
      <c r="G318" s="75"/>
      <c r="H318" s="68"/>
      <c r="L318" s="68"/>
      <c r="M318" s="68"/>
    </row>
    <row r="319" spans="1:13" hidden="1" outlineLevel="1" x14ac:dyDescent="0.25">
      <c r="A319" s="106" t="s">
        <v>550</v>
      </c>
      <c r="B319" s="107" t="s">
        <v>253</v>
      </c>
      <c r="C319" s="107"/>
      <c r="H319" s="68"/>
    </row>
    <row r="320" spans="1:13" hidden="1" outlineLevel="1" x14ac:dyDescent="0.25">
      <c r="A320" s="106" t="s">
        <v>551</v>
      </c>
      <c r="B320" s="107" t="s">
        <v>254</v>
      </c>
      <c r="C320" s="107"/>
      <c r="H320" s="68"/>
    </row>
    <row r="321" spans="1:8" hidden="1" outlineLevel="1" x14ac:dyDescent="0.25">
      <c r="A321" s="106" t="s">
        <v>552</v>
      </c>
      <c r="B321" s="65" t="s">
        <v>190</v>
      </c>
      <c r="C321" s="107"/>
      <c r="H321" s="68"/>
    </row>
    <row r="322" spans="1:8" hidden="1" outlineLevel="1" x14ac:dyDescent="0.25">
      <c r="A322" s="106" t="s">
        <v>553</v>
      </c>
      <c r="B322" s="65" t="s">
        <v>191</v>
      </c>
      <c r="H322" s="68"/>
    </row>
    <row r="323" spans="1:8" hidden="1" outlineLevel="1" x14ac:dyDescent="0.25">
      <c r="A323" s="106" t="s">
        <v>554</v>
      </c>
      <c r="B323" s="65" t="s">
        <v>197</v>
      </c>
      <c r="H323" s="68"/>
    </row>
    <row r="324" spans="1:8" hidden="1" outlineLevel="1" x14ac:dyDescent="0.25">
      <c r="A324" s="106" t="s">
        <v>555</v>
      </c>
      <c r="B324" s="65" t="s">
        <v>192</v>
      </c>
      <c r="H324" s="68"/>
    </row>
    <row r="325" spans="1:8" hidden="1" outlineLevel="1" x14ac:dyDescent="0.25">
      <c r="A325" s="106" t="s">
        <v>556</v>
      </c>
      <c r="B325" s="65" t="s">
        <v>193</v>
      </c>
      <c r="H325" s="68"/>
    </row>
    <row r="326" spans="1:8" hidden="1" outlineLevel="1" x14ac:dyDescent="0.25">
      <c r="A326" s="106" t="s">
        <v>557</v>
      </c>
      <c r="B326" s="65" t="s">
        <v>194</v>
      </c>
      <c r="H326" s="68"/>
    </row>
    <row r="327" spans="1:8" hidden="1" outlineLevel="1" x14ac:dyDescent="0.25">
      <c r="A327" s="106" t="s">
        <v>558</v>
      </c>
      <c r="B327" s="65" t="s">
        <v>195</v>
      </c>
      <c r="H327" s="68"/>
    </row>
    <row r="328" spans="1:8" hidden="1" outlineLevel="1" x14ac:dyDescent="0.25">
      <c r="A328" s="106" t="s">
        <v>559</v>
      </c>
      <c r="B328" s="84" t="s">
        <v>196</v>
      </c>
      <c r="H328" s="68"/>
    </row>
    <row r="329" spans="1:8" hidden="1" outlineLevel="1" x14ac:dyDescent="0.25">
      <c r="A329" s="106" t="s">
        <v>560</v>
      </c>
      <c r="B329" s="84" t="s">
        <v>196</v>
      </c>
      <c r="H329" s="68"/>
    </row>
    <row r="330" spans="1:8" hidden="1" outlineLevel="1" x14ac:dyDescent="0.25">
      <c r="A330" s="106" t="s">
        <v>561</v>
      </c>
      <c r="B330" s="84" t="s">
        <v>196</v>
      </c>
      <c r="H330" s="68"/>
    </row>
    <row r="331" spans="1:8" hidden="1" outlineLevel="1" x14ac:dyDescent="0.25">
      <c r="A331" s="106" t="s">
        <v>562</v>
      </c>
      <c r="B331" s="84" t="s">
        <v>196</v>
      </c>
      <c r="H331" s="68"/>
    </row>
    <row r="332" spans="1:8" hidden="1" outlineLevel="1" x14ac:dyDescent="0.25">
      <c r="A332" s="106" t="s">
        <v>563</v>
      </c>
      <c r="B332" s="84" t="s">
        <v>196</v>
      </c>
      <c r="H332" s="68"/>
    </row>
    <row r="333" spans="1:8" hidden="1" outlineLevel="1" x14ac:dyDescent="0.25">
      <c r="A333" s="106" t="s">
        <v>564</v>
      </c>
      <c r="B333" s="84" t="s">
        <v>196</v>
      </c>
      <c r="H333" s="68"/>
    </row>
    <row r="334" spans="1:8" hidden="1" outlineLevel="1" x14ac:dyDescent="0.25">
      <c r="A334" s="106" t="s">
        <v>565</v>
      </c>
      <c r="B334" s="84" t="s">
        <v>196</v>
      </c>
      <c r="H334" s="68"/>
    </row>
    <row r="335" spans="1:8" hidden="1" outlineLevel="1" x14ac:dyDescent="0.25">
      <c r="A335" s="106" t="s">
        <v>566</v>
      </c>
      <c r="B335" s="84" t="s">
        <v>196</v>
      </c>
      <c r="H335" s="68"/>
    </row>
    <row r="336" spans="1:8" hidden="1" outlineLevel="1" x14ac:dyDescent="0.25">
      <c r="A336" s="106" t="s">
        <v>567</v>
      </c>
      <c r="B336" s="84" t="s">
        <v>196</v>
      </c>
      <c r="H336" s="68"/>
    </row>
    <row r="337" spans="1:8" hidden="1" outlineLevel="1" x14ac:dyDescent="0.25">
      <c r="A337" s="106" t="s">
        <v>568</v>
      </c>
      <c r="B337" s="84" t="s">
        <v>196</v>
      </c>
      <c r="H337" s="68"/>
    </row>
    <row r="338" spans="1:8" hidden="1" outlineLevel="1" x14ac:dyDescent="0.25">
      <c r="A338" s="106" t="s">
        <v>569</v>
      </c>
      <c r="B338" s="84" t="s">
        <v>196</v>
      </c>
      <c r="H338" s="68"/>
    </row>
    <row r="339" spans="1:8" hidden="1" outlineLevel="1" x14ac:dyDescent="0.25">
      <c r="A339" s="106" t="s">
        <v>570</v>
      </c>
      <c r="B339" s="84" t="s">
        <v>196</v>
      </c>
      <c r="H339" s="68"/>
    </row>
    <row r="340" spans="1:8" hidden="1" outlineLevel="1" x14ac:dyDescent="0.25">
      <c r="A340" s="106" t="s">
        <v>571</v>
      </c>
      <c r="B340" s="84" t="s">
        <v>196</v>
      </c>
      <c r="H340" s="68"/>
    </row>
    <row r="341" spans="1:8" hidden="1" outlineLevel="1" x14ac:dyDescent="0.25">
      <c r="A341" s="106" t="s">
        <v>572</v>
      </c>
      <c r="B341" s="84" t="s">
        <v>196</v>
      </c>
      <c r="H341" s="68"/>
    </row>
    <row r="342" spans="1:8" hidden="1" outlineLevel="1" x14ac:dyDescent="0.25">
      <c r="A342" s="106" t="s">
        <v>573</v>
      </c>
      <c r="B342" s="84" t="s">
        <v>196</v>
      </c>
      <c r="H342" s="68"/>
    </row>
    <row r="343" spans="1:8" hidden="1" outlineLevel="1" x14ac:dyDescent="0.25">
      <c r="A343" s="106" t="s">
        <v>574</v>
      </c>
      <c r="B343" s="84" t="s">
        <v>196</v>
      </c>
      <c r="H343" s="68"/>
    </row>
    <row r="344" spans="1:8" hidden="1" outlineLevel="1" x14ac:dyDescent="0.25">
      <c r="A344" s="106" t="s">
        <v>575</v>
      </c>
      <c r="B344" s="84" t="s">
        <v>196</v>
      </c>
      <c r="H344" s="68"/>
    </row>
    <row r="345" spans="1:8" hidden="1" outlineLevel="1" x14ac:dyDescent="0.25">
      <c r="A345" s="106" t="s">
        <v>576</v>
      </c>
      <c r="B345" s="84" t="s">
        <v>196</v>
      </c>
      <c r="H345" s="68"/>
    </row>
    <row r="346" spans="1:8" hidden="1" outlineLevel="1" x14ac:dyDescent="0.25">
      <c r="A346" s="106" t="s">
        <v>577</v>
      </c>
      <c r="B346" s="84" t="s">
        <v>196</v>
      </c>
      <c r="H346" s="68"/>
    </row>
    <row r="347" spans="1:8" hidden="1" outlineLevel="1" x14ac:dyDescent="0.25">
      <c r="A347" s="106" t="s">
        <v>578</v>
      </c>
      <c r="B347" s="84" t="s">
        <v>196</v>
      </c>
      <c r="H347" s="68"/>
    </row>
    <row r="348" spans="1:8" hidden="1" outlineLevel="1" x14ac:dyDescent="0.25">
      <c r="A348" s="106" t="s">
        <v>579</v>
      </c>
      <c r="B348" s="84" t="s">
        <v>196</v>
      </c>
      <c r="H348" s="68"/>
    </row>
    <row r="349" spans="1:8" hidden="1" outlineLevel="1" x14ac:dyDescent="0.25">
      <c r="A349" s="106" t="s">
        <v>580</v>
      </c>
      <c r="B349" s="84" t="s">
        <v>196</v>
      </c>
      <c r="H349" s="68"/>
    </row>
    <row r="350" spans="1:8" hidden="1" outlineLevel="1" x14ac:dyDescent="0.25">
      <c r="A350" s="106" t="s">
        <v>581</v>
      </c>
      <c r="B350" s="84" t="s">
        <v>196</v>
      </c>
      <c r="H350" s="68"/>
    </row>
    <row r="351" spans="1:8" hidden="1" outlineLevel="1" x14ac:dyDescent="0.25">
      <c r="A351" s="106" t="s">
        <v>582</v>
      </c>
      <c r="B351" s="84" t="s">
        <v>196</v>
      </c>
      <c r="H351" s="68"/>
    </row>
    <row r="352" spans="1:8" hidden="1" outlineLevel="1" x14ac:dyDescent="0.25">
      <c r="A352" s="106" t="s">
        <v>583</v>
      </c>
      <c r="B352" s="84" t="s">
        <v>196</v>
      </c>
      <c r="H352" s="68"/>
    </row>
    <row r="353" spans="1:8" hidden="1" outlineLevel="1" x14ac:dyDescent="0.25">
      <c r="A353" s="106" t="s">
        <v>584</v>
      </c>
      <c r="B353" s="84" t="s">
        <v>196</v>
      </c>
      <c r="H353" s="68"/>
    </row>
    <row r="354" spans="1:8" hidden="1" outlineLevel="1" x14ac:dyDescent="0.25">
      <c r="A354" s="106" t="s">
        <v>585</v>
      </c>
      <c r="B354" s="84" t="s">
        <v>196</v>
      </c>
      <c r="H354" s="68"/>
    </row>
    <row r="355" spans="1:8" hidden="1" outlineLevel="1" x14ac:dyDescent="0.25">
      <c r="A355" s="106" t="s">
        <v>586</v>
      </c>
      <c r="B355" s="84" t="s">
        <v>196</v>
      </c>
      <c r="H355" s="68"/>
    </row>
    <row r="356" spans="1:8" hidden="1" outlineLevel="1" x14ac:dyDescent="0.25">
      <c r="A356" s="106" t="s">
        <v>587</v>
      </c>
      <c r="B356" s="84" t="s">
        <v>196</v>
      </c>
      <c r="H356" s="68"/>
    </row>
    <row r="357" spans="1:8" hidden="1" outlineLevel="1" x14ac:dyDescent="0.25">
      <c r="A357" s="106" t="s">
        <v>588</v>
      </c>
      <c r="B357" s="84" t="s">
        <v>196</v>
      </c>
      <c r="H357" s="68"/>
    </row>
    <row r="358" spans="1:8" hidden="1" outlineLevel="1" x14ac:dyDescent="0.25">
      <c r="A358" s="106" t="s">
        <v>589</v>
      </c>
      <c r="B358" s="84" t="s">
        <v>196</v>
      </c>
      <c r="H358" s="68"/>
    </row>
    <row r="359" spans="1:8" hidden="1" outlineLevel="1" x14ac:dyDescent="0.25">
      <c r="A359" s="106" t="s">
        <v>590</v>
      </c>
      <c r="B359" s="84" t="s">
        <v>196</v>
      </c>
      <c r="H359" s="68"/>
    </row>
    <row r="360" spans="1:8" hidden="1" outlineLevel="1" x14ac:dyDescent="0.25">
      <c r="A360" s="106" t="s">
        <v>591</v>
      </c>
      <c r="B360" s="84" t="s">
        <v>196</v>
      </c>
      <c r="H360" s="68"/>
    </row>
    <row r="361" spans="1:8" hidden="1" outlineLevel="1" x14ac:dyDescent="0.25">
      <c r="A361" s="106" t="s">
        <v>592</v>
      </c>
      <c r="B361" s="84" t="s">
        <v>196</v>
      </c>
      <c r="H361" s="68"/>
    </row>
    <row r="362" spans="1:8" hidden="1" outlineLevel="1" x14ac:dyDescent="0.25">
      <c r="A362" s="106" t="s">
        <v>593</v>
      </c>
      <c r="B362" s="84" t="s">
        <v>196</v>
      </c>
      <c r="H362" s="68"/>
    </row>
    <row r="363" spans="1:8" hidden="1" outlineLevel="1" x14ac:dyDescent="0.25">
      <c r="A363" s="106" t="s">
        <v>594</v>
      </c>
      <c r="B363" s="84" t="s">
        <v>196</v>
      </c>
      <c r="H363" s="68"/>
    </row>
    <row r="364" spans="1:8" collapsed="1" x14ac:dyDescent="0.25">
      <c r="H364" s="68"/>
    </row>
    <row r="365" spans="1:8" x14ac:dyDescent="0.25">
      <c r="H365" s="68"/>
    </row>
    <row r="366" spans="1:8" x14ac:dyDescent="0.25">
      <c r="H366" s="68"/>
    </row>
    <row r="367" spans="1:8" x14ac:dyDescent="0.25">
      <c r="H367" s="68"/>
    </row>
    <row r="368" spans="1:8" x14ac:dyDescent="0.25">
      <c r="H368" s="68"/>
    </row>
    <row r="369" spans="8:8" x14ac:dyDescent="0.25">
      <c r="H369" s="68"/>
    </row>
    <row r="370" spans="8:8" x14ac:dyDescent="0.25">
      <c r="H370" s="68"/>
    </row>
    <row r="371" spans="8:8" x14ac:dyDescent="0.25">
      <c r="H371" s="68"/>
    </row>
    <row r="372" spans="8:8" x14ac:dyDescent="0.25">
      <c r="H372" s="68"/>
    </row>
    <row r="373" spans="8:8" x14ac:dyDescent="0.25">
      <c r="H373" s="68"/>
    </row>
    <row r="374" spans="8:8" x14ac:dyDescent="0.25">
      <c r="H374" s="68"/>
    </row>
    <row r="375" spans="8:8" x14ac:dyDescent="0.25">
      <c r="H375" s="68"/>
    </row>
    <row r="376" spans="8:8" x14ac:dyDescent="0.25">
      <c r="H376" s="68"/>
    </row>
    <row r="377" spans="8:8" x14ac:dyDescent="0.25">
      <c r="H377" s="68"/>
    </row>
    <row r="378" spans="8:8" x14ac:dyDescent="0.25">
      <c r="H378" s="68"/>
    </row>
    <row r="379" spans="8:8" x14ac:dyDescent="0.25">
      <c r="H379" s="68"/>
    </row>
    <row r="380" spans="8:8" x14ac:dyDescent="0.25">
      <c r="H380" s="68"/>
    </row>
    <row r="381" spans="8:8" x14ac:dyDescent="0.25">
      <c r="H381" s="68"/>
    </row>
    <row r="382" spans="8:8" x14ac:dyDescent="0.25">
      <c r="H382" s="68"/>
    </row>
    <row r="383" spans="8:8" x14ac:dyDescent="0.25">
      <c r="H383" s="68"/>
    </row>
    <row r="384" spans="8:8" x14ac:dyDescent="0.25">
      <c r="H384" s="68"/>
    </row>
    <row r="385" spans="8:8" x14ac:dyDescent="0.25">
      <c r="H385" s="68"/>
    </row>
    <row r="386" spans="8:8" x14ac:dyDescent="0.25">
      <c r="H386" s="68"/>
    </row>
    <row r="387" spans="8:8" x14ac:dyDescent="0.25">
      <c r="H387" s="68"/>
    </row>
    <row r="388" spans="8:8" x14ac:dyDescent="0.25">
      <c r="H388" s="68"/>
    </row>
    <row r="389" spans="8:8" x14ac:dyDescent="0.25">
      <c r="H389" s="68"/>
    </row>
    <row r="390" spans="8:8" x14ac:dyDescent="0.25">
      <c r="H390" s="68"/>
    </row>
    <row r="391" spans="8:8" x14ac:dyDescent="0.25">
      <c r="H391" s="68"/>
    </row>
    <row r="392" spans="8:8" x14ac:dyDescent="0.25">
      <c r="H392" s="68"/>
    </row>
    <row r="393" spans="8:8" x14ac:dyDescent="0.25">
      <c r="H393" s="68"/>
    </row>
    <row r="394" spans="8:8" x14ac:dyDescent="0.25">
      <c r="H394" s="68"/>
    </row>
    <row r="395" spans="8:8" x14ac:dyDescent="0.25">
      <c r="H395" s="68"/>
    </row>
    <row r="396" spans="8:8" x14ac:dyDescent="0.25">
      <c r="H396" s="68"/>
    </row>
    <row r="397" spans="8:8" x14ac:dyDescent="0.25">
      <c r="H397" s="68"/>
    </row>
    <row r="398" spans="8:8" x14ac:dyDescent="0.25">
      <c r="H398" s="68"/>
    </row>
    <row r="399" spans="8:8" x14ac:dyDescent="0.25">
      <c r="H399" s="68"/>
    </row>
    <row r="400" spans="8:8" x14ac:dyDescent="0.25">
      <c r="H400" s="68"/>
    </row>
    <row r="401" spans="8:8" x14ac:dyDescent="0.25">
      <c r="H401" s="68"/>
    </row>
    <row r="402" spans="8:8" x14ac:dyDescent="0.25">
      <c r="H402" s="68"/>
    </row>
    <row r="403" spans="8:8" x14ac:dyDescent="0.25">
      <c r="H403" s="68"/>
    </row>
    <row r="404" spans="8:8" x14ac:dyDescent="0.25">
      <c r="H404" s="68"/>
    </row>
    <row r="405" spans="8:8" x14ac:dyDescent="0.25">
      <c r="H405" s="68"/>
    </row>
    <row r="406" spans="8:8" x14ac:dyDescent="0.25">
      <c r="H406" s="68"/>
    </row>
    <row r="407" spans="8:8" x14ac:dyDescent="0.25">
      <c r="H407" s="68"/>
    </row>
    <row r="408" spans="8:8" x14ac:dyDescent="0.25">
      <c r="H408" s="68"/>
    </row>
    <row r="409" spans="8:8" x14ac:dyDescent="0.25">
      <c r="H409" s="68"/>
    </row>
    <row r="410" spans="8:8" x14ac:dyDescent="0.25">
      <c r="H410" s="68"/>
    </row>
    <row r="411" spans="8:8" x14ac:dyDescent="0.25">
      <c r="H411" s="68"/>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D290" location="'B1. HTT Mortgage Assets'!B266" display="'B1. HTT Mortgage Assets'!B266"/>
    <hyperlink ref="C290" location="'B1. HTT Mortgage Assets'!B166" display="'B1. HTT Mortgage Assets'!B166"/>
    <hyperlink ref="C291" location="'B1. HTT Mortgage Assets'!B130" display="'B1. HTT Mortgage Assets'!B130"/>
    <hyperlink ref="D291" location="'A. HTT General'!B227" display="'A. HTT General'!B227"/>
    <hyperlink ref="C16" r:id="rId4"/>
    <hyperlink ref="C29" r:id="rId5"/>
  </hyperlinks>
  <pageMargins left="0.70866141732283472" right="0.70866141732283472" top="0.74803149606299213" bottom="0.74803149606299213" header="0.31496062992125984" footer="0.31496062992125984"/>
  <pageSetup paperSize="9" scale="35" fitToHeight="0" orientation="landscape" r:id="rId6"/>
  <headerFooter>
    <oddHeader>&amp;R&amp;G</oddHeader>
  </headerFooter>
  <rowBreaks count="2" manualBreakCount="2">
    <brk id="111" max="6" man="1"/>
    <brk id="317" max="6" man="1"/>
  </rowBreaks>
  <customProperties>
    <customPr name="_pios_id" r:id="rId7"/>
  </customPropertie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36E00"/>
  </sheetPr>
  <dimension ref="A1:G368"/>
  <sheetViews>
    <sheetView showGridLines="0" zoomScaleNormal="100" zoomScaleSheetLayoutView="80" zoomScalePageLayoutView="80" workbookViewId="0"/>
  </sheetViews>
  <sheetFormatPr defaultColWidth="8.85546875" defaultRowHeight="15" outlineLevelRow="1" x14ac:dyDescent="0.25"/>
  <cols>
    <col min="1" max="1" width="13.85546875" style="69"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5" x14ac:dyDescent="0.25">
      <c r="A1" s="22" t="s">
        <v>258</v>
      </c>
      <c r="B1" s="22"/>
      <c r="C1" s="3"/>
      <c r="D1" s="3"/>
      <c r="E1" s="3"/>
      <c r="F1" s="3"/>
    </row>
    <row r="2" spans="1:7" ht="15.75" thickBot="1" x14ac:dyDescent="0.3">
      <c r="A2" s="68"/>
      <c r="B2" s="3"/>
      <c r="C2" s="3"/>
      <c r="D2" s="3"/>
      <c r="E2" s="3"/>
      <c r="F2" s="3"/>
    </row>
    <row r="3" spans="1:7" ht="19.5" thickBot="1" x14ac:dyDescent="0.3">
      <c r="A3" s="53"/>
      <c r="B3" s="52" t="s">
        <v>125</v>
      </c>
      <c r="C3" s="109" t="s">
        <v>38</v>
      </c>
      <c r="D3" s="53"/>
      <c r="E3" s="53"/>
      <c r="F3" s="53"/>
      <c r="G3" s="53"/>
    </row>
    <row r="4" spans="1:7" ht="15.75" thickBot="1" x14ac:dyDescent="0.3"/>
    <row r="5" spans="1:7" s="67" customFormat="1" ht="18.75" x14ac:dyDescent="0.25">
      <c r="A5" s="78"/>
      <c r="B5" s="96" t="s">
        <v>259</v>
      </c>
      <c r="C5" s="78"/>
      <c r="D5" s="69"/>
      <c r="E5" s="4"/>
      <c r="F5" s="4"/>
      <c r="G5" s="68"/>
    </row>
    <row r="6" spans="1:7" s="67" customFormat="1" x14ac:dyDescent="0.25">
      <c r="A6" s="69"/>
      <c r="B6" s="91" t="s">
        <v>224</v>
      </c>
      <c r="C6" s="69"/>
      <c r="D6" s="69"/>
      <c r="E6" s="69"/>
      <c r="F6" s="69"/>
      <c r="G6" s="68"/>
    </row>
    <row r="7" spans="1:7" s="67" customFormat="1" x14ac:dyDescent="0.25">
      <c r="A7" s="69"/>
      <c r="B7" s="92" t="s">
        <v>225</v>
      </c>
      <c r="C7" s="69"/>
      <c r="D7" s="69"/>
      <c r="E7" s="69"/>
      <c r="F7" s="69"/>
      <c r="G7" s="68"/>
    </row>
    <row r="8" spans="1:7" s="67" customFormat="1" ht="15.75" thickBot="1" x14ac:dyDescent="0.3">
      <c r="A8" s="69"/>
      <c r="B8" s="97" t="s">
        <v>226</v>
      </c>
      <c r="C8" s="69"/>
      <c r="D8" s="69"/>
      <c r="E8" s="69"/>
      <c r="F8" s="69"/>
      <c r="G8" s="68"/>
    </row>
    <row r="9" spans="1:7" s="67" customFormat="1" x14ac:dyDescent="0.25">
      <c r="A9" s="69"/>
      <c r="B9" s="83"/>
      <c r="C9" s="69"/>
      <c r="D9" s="69"/>
      <c r="E9" s="69"/>
      <c r="F9" s="69"/>
      <c r="G9" s="68"/>
    </row>
    <row r="10" spans="1:7" ht="37.5" x14ac:dyDescent="0.25">
      <c r="A10" s="21" t="s">
        <v>223</v>
      </c>
      <c r="B10" s="21" t="s">
        <v>224</v>
      </c>
      <c r="C10" s="18"/>
      <c r="D10" s="18"/>
      <c r="E10" s="18"/>
      <c r="F10" s="18"/>
      <c r="G10" s="19"/>
    </row>
    <row r="11" spans="1:7" ht="15" customHeight="1" x14ac:dyDescent="0.25">
      <c r="A11" s="74"/>
      <c r="B11" s="76" t="s">
        <v>912</v>
      </c>
      <c r="C11" s="40" t="s">
        <v>80</v>
      </c>
      <c r="D11" s="40"/>
      <c r="E11" s="40"/>
      <c r="F11" s="42" t="s">
        <v>144</v>
      </c>
      <c r="G11" s="42"/>
    </row>
    <row r="12" spans="1:7" x14ac:dyDescent="0.25">
      <c r="A12" s="106" t="s">
        <v>609</v>
      </c>
      <c r="B12" s="5" t="s">
        <v>982</v>
      </c>
      <c r="C12" s="119">
        <v>35356</v>
      </c>
      <c r="F12" s="41">
        <f>IF($C$15=0,"",IF(C12="[for completion]","",C12/$C$15))</f>
        <v>0.49658698278041519</v>
      </c>
    </row>
    <row r="13" spans="1:7" x14ac:dyDescent="0.25">
      <c r="A13" s="106" t="s">
        <v>610</v>
      </c>
      <c r="B13" s="5" t="s">
        <v>983</v>
      </c>
      <c r="C13" s="119">
        <v>35842</v>
      </c>
      <c r="F13" s="62">
        <f>IF($C$15=0,"",IF(C13="[for completion]","",C13/$C$15))</f>
        <v>0.50341301721958487</v>
      </c>
    </row>
    <row r="14" spans="1:7" s="67" customFormat="1" x14ac:dyDescent="0.25">
      <c r="A14" s="106" t="s">
        <v>611</v>
      </c>
      <c r="B14" s="69" t="s">
        <v>2</v>
      </c>
      <c r="C14" s="119">
        <v>0</v>
      </c>
      <c r="D14" s="69"/>
      <c r="E14" s="69"/>
      <c r="F14" s="62">
        <f>IF($C$15=0,"",IF(C14="[for completion]","",C14/$C$15))</f>
        <v>0</v>
      </c>
      <c r="G14" s="68"/>
    </row>
    <row r="15" spans="1:7" s="67" customFormat="1" x14ac:dyDescent="0.25">
      <c r="A15" s="106" t="s">
        <v>612</v>
      </c>
      <c r="B15" s="43" t="s">
        <v>1</v>
      </c>
      <c r="C15" s="119">
        <f>SUM(C12:C14)</f>
        <v>71198</v>
      </c>
      <c r="D15" s="5"/>
      <c r="E15" s="5"/>
      <c r="F15" s="73">
        <f>SUM(F12:F14)</f>
        <v>1</v>
      </c>
      <c r="G15" s="68"/>
    </row>
    <row r="16" spans="1:7" s="67" customFormat="1" hidden="1" outlineLevel="1" x14ac:dyDescent="0.25">
      <c r="A16" s="106" t="s">
        <v>613</v>
      </c>
      <c r="B16" s="84" t="s">
        <v>158</v>
      </c>
      <c r="C16" s="69"/>
      <c r="D16" s="69"/>
      <c r="E16" s="69"/>
      <c r="F16" s="62">
        <f t="shared" ref="F16:F26" si="0">IF($C$15=0,"",IF(C16="[for completion]","",C16/$C$15))</f>
        <v>0</v>
      </c>
      <c r="G16" s="68"/>
    </row>
    <row r="17" spans="1:7" s="67" customFormat="1" hidden="1" outlineLevel="1" x14ac:dyDescent="0.25">
      <c r="A17" s="106" t="s">
        <v>614</v>
      </c>
      <c r="B17" s="84" t="s">
        <v>155</v>
      </c>
      <c r="C17" s="69"/>
      <c r="D17" s="69"/>
      <c r="E17" s="69"/>
      <c r="F17" s="62">
        <f t="shared" si="0"/>
        <v>0</v>
      </c>
      <c r="G17" s="68"/>
    </row>
    <row r="18" spans="1:7" s="67" customFormat="1" hidden="1" outlineLevel="1" x14ac:dyDescent="0.25">
      <c r="A18" s="106" t="s">
        <v>615</v>
      </c>
      <c r="B18" s="84" t="s">
        <v>151</v>
      </c>
      <c r="C18" s="69"/>
      <c r="D18" s="69"/>
      <c r="E18" s="69"/>
      <c r="F18" s="62">
        <f t="shared" si="0"/>
        <v>0</v>
      </c>
      <c r="G18" s="68"/>
    </row>
    <row r="19" spans="1:7" s="67" customFormat="1" hidden="1" outlineLevel="1" x14ac:dyDescent="0.25">
      <c r="A19" s="106" t="s">
        <v>616</v>
      </c>
      <c r="B19" s="84" t="s">
        <v>151</v>
      </c>
      <c r="C19" s="69"/>
      <c r="D19" s="69"/>
      <c r="E19" s="69"/>
      <c r="F19" s="62">
        <f t="shared" si="0"/>
        <v>0</v>
      </c>
      <c r="G19" s="68"/>
    </row>
    <row r="20" spans="1:7" s="67" customFormat="1" hidden="1" outlineLevel="1" x14ac:dyDescent="0.25">
      <c r="A20" s="106" t="s">
        <v>617</v>
      </c>
      <c r="B20" s="84" t="s">
        <v>151</v>
      </c>
      <c r="C20" s="69"/>
      <c r="D20" s="69"/>
      <c r="E20" s="69"/>
      <c r="F20" s="62">
        <f t="shared" si="0"/>
        <v>0</v>
      </c>
      <c r="G20" s="68"/>
    </row>
    <row r="21" spans="1:7" s="67" customFormat="1" hidden="1" outlineLevel="1" x14ac:dyDescent="0.25">
      <c r="A21" s="106" t="s">
        <v>618</v>
      </c>
      <c r="B21" s="84" t="s">
        <v>151</v>
      </c>
      <c r="C21" s="69"/>
      <c r="D21" s="69"/>
      <c r="E21" s="69"/>
      <c r="F21" s="62">
        <f t="shared" si="0"/>
        <v>0</v>
      </c>
      <c r="G21" s="68"/>
    </row>
    <row r="22" spans="1:7" s="67" customFormat="1" hidden="1" outlineLevel="1" x14ac:dyDescent="0.25">
      <c r="A22" s="106" t="s">
        <v>619</v>
      </c>
      <c r="B22" s="84" t="s">
        <v>151</v>
      </c>
      <c r="C22" s="69"/>
      <c r="D22" s="69"/>
      <c r="E22" s="69"/>
      <c r="F22" s="62">
        <f t="shared" si="0"/>
        <v>0</v>
      </c>
      <c r="G22" s="68"/>
    </row>
    <row r="23" spans="1:7" s="67" customFormat="1" hidden="1" outlineLevel="1" x14ac:dyDescent="0.25">
      <c r="A23" s="106" t="s">
        <v>620</v>
      </c>
      <c r="B23" s="84" t="s">
        <v>151</v>
      </c>
      <c r="C23" s="69"/>
      <c r="D23" s="69"/>
      <c r="E23" s="69"/>
      <c r="F23" s="62">
        <f t="shared" si="0"/>
        <v>0</v>
      </c>
      <c r="G23" s="68"/>
    </row>
    <row r="24" spans="1:7" s="67" customFormat="1" hidden="1" outlineLevel="1" x14ac:dyDescent="0.25">
      <c r="A24" s="106" t="s">
        <v>621</v>
      </c>
      <c r="B24" s="84" t="s">
        <v>151</v>
      </c>
      <c r="C24" s="69"/>
      <c r="D24" s="69"/>
      <c r="E24" s="69"/>
      <c r="F24" s="62">
        <f t="shared" si="0"/>
        <v>0</v>
      </c>
      <c r="G24" s="68"/>
    </row>
    <row r="25" spans="1:7" s="67" customFormat="1" hidden="1" outlineLevel="1" x14ac:dyDescent="0.25">
      <c r="A25" s="106" t="s">
        <v>622</v>
      </c>
      <c r="B25" s="84" t="s">
        <v>151</v>
      </c>
      <c r="C25" s="69"/>
      <c r="D25" s="69"/>
      <c r="E25" s="69"/>
      <c r="F25" s="62">
        <f t="shared" si="0"/>
        <v>0</v>
      </c>
      <c r="G25" s="68"/>
    </row>
    <row r="26" spans="1:7" hidden="1" outlineLevel="1" x14ac:dyDescent="0.25">
      <c r="A26" s="106" t="s">
        <v>623</v>
      </c>
      <c r="B26" s="84" t="s">
        <v>151</v>
      </c>
      <c r="C26" s="1"/>
      <c r="D26" s="1"/>
      <c r="E26" s="1"/>
      <c r="F26" s="62">
        <f t="shared" si="0"/>
        <v>0</v>
      </c>
    </row>
    <row r="27" spans="1:7" ht="15" customHeight="1" collapsed="1" x14ac:dyDescent="0.25">
      <c r="A27" s="74"/>
      <c r="B27" s="76" t="s">
        <v>913</v>
      </c>
      <c r="C27" s="40" t="s">
        <v>138</v>
      </c>
      <c r="D27" s="74" t="s">
        <v>139</v>
      </c>
      <c r="E27" s="39"/>
      <c r="F27" s="74" t="s">
        <v>145</v>
      </c>
      <c r="G27" s="42"/>
    </row>
    <row r="28" spans="1:7" x14ac:dyDescent="0.25">
      <c r="A28" s="106" t="s">
        <v>624</v>
      </c>
      <c r="B28" s="5" t="s">
        <v>209</v>
      </c>
      <c r="C28" s="119">
        <v>70586</v>
      </c>
      <c r="D28" s="119">
        <v>28382</v>
      </c>
      <c r="E28" s="69"/>
      <c r="F28" s="119">
        <v>98968</v>
      </c>
    </row>
    <row r="29" spans="1:7" s="67" customFormat="1" hidden="1" outlineLevel="1" x14ac:dyDescent="0.25">
      <c r="A29" s="106" t="s">
        <v>625</v>
      </c>
      <c r="B29" s="65" t="s">
        <v>188</v>
      </c>
      <c r="C29" s="69"/>
      <c r="D29" s="69"/>
      <c r="E29" s="69"/>
      <c r="F29" s="69"/>
      <c r="G29" s="68"/>
    </row>
    <row r="30" spans="1:7" s="67" customFormat="1" hidden="1" outlineLevel="1" x14ac:dyDescent="0.25">
      <c r="A30" s="106" t="s">
        <v>626</v>
      </c>
      <c r="B30" s="65" t="s">
        <v>189</v>
      </c>
      <c r="C30" s="69"/>
      <c r="D30" s="69"/>
      <c r="E30" s="69"/>
      <c r="F30" s="69"/>
      <c r="G30" s="68"/>
    </row>
    <row r="31" spans="1:7" s="67" customFormat="1" hidden="1" outlineLevel="1" x14ac:dyDescent="0.25">
      <c r="A31" s="106" t="s">
        <v>627</v>
      </c>
      <c r="B31" s="65"/>
      <c r="C31" s="69"/>
      <c r="D31" s="69"/>
      <c r="E31" s="69"/>
      <c r="F31" s="69"/>
      <c r="G31" s="68"/>
    </row>
    <row r="32" spans="1:7" s="67" customFormat="1" hidden="1" outlineLevel="1" x14ac:dyDescent="0.25">
      <c r="A32" s="106" t="s">
        <v>628</v>
      </c>
      <c r="B32" s="65"/>
      <c r="C32" s="69"/>
      <c r="D32" s="69"/>
      <c r="E32" s="69"/>
      <c r="F32" s="69"/>
      <c r="G32" s="68"/>
    </row>
    <row r="33" spans="1:7" s="67" customFormat="1" hidden="1" outlineLevel="1" x14ac:dyDescent="0.25">
      <c r="A33" s="106" t="s">
        <v>629</v>
      </c>
      <c r="B33" s="65"/>
      <c r="C33" s="69"/>
      <c r="D33" s="69"/>
      <c r="E33" s="69"/>
      <c r="F33" s="69"/>
      <c r="G33" s="68"/>
    </row>
    <row r="34" spans="1:7" s="67" customFormat="1" hidden="1" outlineLevel="1" x14ac:dyDescent="0.25">
      <c r="A34" s="106" t="s">
        <v>630</v>
      </c>
      <c r="B34" s="65"/>
      <c r="C34" s="69"/>
      <c r="D34" s="69"/>
      <c r="E34" s="69"/>
      <c r="F34" s="69"/>
      <c r="G34" s="68"/>
    </row>
    <row r="35" spans="1:7" ht="15" customHeight="1" collapsed="1" x14ac:dyDescent="0.25">
      <c r="A35" s="74"/>
      <c r="B35" s="76" t="s">
        <v>914</v>
      </c>
      <c r="C35" s="40" t="s">
        <v>140</v>
      </c>
      <c r="D35" s="61" t="s">
        <v>141</v>
      </c>
      <c r="E35" s="39"/>
      <c r="F35" s="75" t="s">
        <v>144</v>
      </c>
      <c r="G35" s="42"/>
    </row>
    <row r="36" spans="1:7" x14ac:dyDescent="0.25">
      <c r="A36" s="106" t="s">
        <v>631</v>
      </c>
      <c r="B36" s="5" t="s">
        <v>203</v>
      </c>
      <c r="C36" s="122">
        <v>0.01</v>
      </c>
      <c r="D36" s="122">
        <v>3.7999999999999999E-2</v>
      </c>
      <c r="F36" s="122">
        <v>1.9E-2</v>
      </c>
    </row>
    <row r="37" spans="1:7" hidden="1" outlineLevel="1" x14ac:dyDescent="0.25">
      <c r="A37" s="106" t="s">
        <v>632</v>
      </c>
      <c r="D37" s="55"/>
      <c r="F37" s="69"/>
    </row>
    <row r="38" spans="1:7" s="67" customFormat="1" hidden="1" outlineLevel="1" x14ac:dyDescent="0.25">
      <c r="A38" s="106" t="s">
        <v>633</v>
      </c>
      <c r="B38" s="69"/>
      <c r="C38" s="69"/>
      <c r="D38" s="69"/>
      <c r="E38" s="69"/>
      <c r="F38" s="69"/>
      <c r="G38" s="68"/>
    </row>
    <row r="39" spans="1:7" s="67" customFormat="1" hidden="1" outlineLevel="1" x14ac:dyDescent="0.25">
      <c r="A39" s="106" t="s">
        <v>634</v>
      </c>
      <c r="B39" s="69"/>
      <c r="C39" s="69"/>
      <c r="D39" s="69"/>
      <c r="E39" s="69"/>
      <c r="F39" s="69"/>
      <c r="G39" s="68"/>
    </row>
    <row r="40" spans="1:7" s="67" customFormat="1" hidden="1" outlineLevel="1" x14ac:dyDescent="0.25">
      <c r="A40" s="106" t="s">
        <v>635</v>
      </c>
      <c r="B40" s="69"/>
      <c r="C40" s="69"/>
      <c r="D40" s="69"/>
      <c r="E40" s="69"/>
      <c r="F40" s="69"/>
      <c r="G40" s="68"/>
    </row>
    <row r="41" spans="1:7" s="67" customFormat="1" hidden="1" outlineLevel="1" x14ac:dyDescent="0.25">
      <c r="A41" s="106" t="s">
        <v>636</v>
      </c>
      <c r="B41" s="69"/>
      <c r="C41" s="69"/>
      <c r="D41" s="69"/>
      <c r="E41" s="69"/>
      <c r="F41" s="69"/>
      <c r="G41" s="68"/>
    </row>
    <row r="42" spans="1:7" s="67" customFormat="1" hidden="1" outlineLevel="1" x14ac:dyDescent="0.25">
      <c r="A42" s="106" t="s">
        <v>637</v>
      </c>
      <c r="B42" s="69"/>
      <c r="C42" s="69"/>
      <c r="D42" s="69"/>
      <c r="E42" s="69"/>
      <c r="F42" s="69"/>
      <c r="G42" s="68"/>
    </row>
    <row r="43" spans="1:7" ht="15" customHeight="1" collapsed="1" x14ac:dyDescent="0.25">
      <c r="A43" s="74"/>
      <c r="B43" s="76" t="s">
        <v>915</v>
      </c>
      <c r="C43" s="74" t="s">
        <v>140</v>
      </c>
      <c r="D43" s="74" t="s">
        <v>141</v>
      </c>
      <c r="E43" s="39"/>
      <c r="F43" s="75" t="s">
        <v>144</v>
      </c>
      <c r="G43" s="42"/>
    </row>
    <row r="44" spans="1:7" x14ac:dyDescent="0.25">
      <c r="A44" s="106" t="s">
        <v>638</v>
      </c>
      <c r="B44" s="87" t="s">
        <v>88</v>
      </c>
      <c r="C44" s="120">
        <f>SUM(C45:C72)</f>
        <v>0.49659999999999999</v>
      </c>
      <c r="D44" s="120">
        <f>SUM(D45:D72)</f>
        <v>0.50339999999999996</v>
      </c>
      <c r="E44" s="73"/>
      <c r="F44" s="120">
        <f>SUM(F45:F72)</f>
        <v>1</v>
      </c>
      <c r="G44" s="5"/>
    </row>
    <row r="45" spans="1:7" s="54" customFormat="1" hidden="1" x14ac:dyDescent="0.25">
      <c r="A45" s="106" t="s">
        <v>639</v>
      </c>
      <c r="B45" s="69" t="s">
        <v>101</v>
      </c>
      <c r="C45" s="73" t="s">
        <v>53</v>
      </c>
      <c r="D45" s="73" t="s">
        <v>53</v>
      </c>
      <c r="E45" s="73"/>
      <c r="F45" s="73" t="s">
        <v>53</v>
      </c>
      <c r="G45" s="55"/>
    </row>
    <row r="46" spans="1:7" s="54" customFormat="1" hidden="1" x14ac:dyDescent="0.25">
      <c r="A46" s="106" t="s">
        <v>640</v>
      </c>
      <c r="B46" s="69" t="s">
        <v>89</v>
      </c>
      <c r="C46" s="73" t="s">
        <v>53</v>
      </c>
      <c r="D46" s="73" t="s">
        <v>53</v>
      </c>
      <c r="E46" s="73"/>
      <c r="F46" s="73" t="s">
        <v>53</v>
      </c>
      <c r="G46" s="55"/>
    </row>
    <row r="47" spans="1:7" s="54" customFormat="1" hidden="1" x14ac:dyDescent="0.25">
      <c r="A47" s="106" t="s">
        <v>641</v>
      </c>
      <c r="B47" s="69" t="s">
        <v>90</v>
      </c>
      <c r="C47" s="73" t="s">
        <v>53</v>
      </c>
      <c r="D47" s="73" t="s">
        <v>53</v>
      </c>
      <c r="E47" s="73"/>
      <c r="F47" s="73" t="s">
        <v>53</v>
      </c>
      <c r="G47" s="55"/>
    </row>
    <row r="48" spans="1:7" s="67" customFormat="1" hidden="1" x14ac:dyDescent="0.25">
      <c r="A48" s="106" t="s">
        <v>642</v>
      </c>
      <c r="B48" s="106" t="s">
        <v>265</v>
      </c>
      <c r="C48" s="73" t="s">
        <v>53</v>
      </c>
      <c r="D48" s="73" t="s">
        <v>53</v>
      </c>
      <c r="E48" s="73"/>
      <c r="F48" s="73" t="s">
        <v>53</v>
      </c>
      <c r="G48" s="106"/>
    </row>
    <row r="49" spans="1:7" s="54" customFormat="1" hidden="1" x14ac:dyDescent="0.25">
      <c r="A49" s="106" t="s">
        <v>643</v>
      </c>
      <c r="B49" s="69" t="s">
        <v>111</v>
      </c>
      <c r="C49" s="73" t="s">
        <v>53</v>
      </c>
      <c r="D49" s="73" t="s">
        <v>53</v>
      </c>
      <c r="E49" s="73"/>
      <c r="F49" s="73" t="s">
        <v>53</v>
      </c>
      <c r="G49" s="55"/>
    </row>
    <row r="50" spans="1:7" s="54" customFormat="1" hidden="1" x14ac:dyDescent="0.25">
      <c r="A50" s="106" t="s">
        <v>644</v>
      </c>
      <c r="B50" s="69" t="s">
        <v>108</v>
      </c>
      <c r="C50" s="73" t="s">
        <v>53</v>
      </c>
      <c r="D50" s="73" t="s">
        <v>53</v>
      </c>
      <c r="E50" s="73"/>
      <c r="F50" s="73" t="s">
        <v>53</v>
      </c>
      <c r="G50" s="55"/>
    </row>
    <row r="51" spans="1:7" s="54" customFormat="1" hidden="1" x14ac:dyDescent="0.25">
      <c r="A51" s="106" t="s">
        <v>645</v>
      </c>
      <c r="B51" s="69" t="s">
        <v>91</v>
      </c>
      <c r="C51" s="73" t="s">
        <v>53</v>
      </c>
      <c r="D51" s="73" t="s">
        <v>53</v>
      </c>
      <c r="E51" s="73"/>
      <c r="F51" s="73" t="s">
        <v>53</v>
      </c>
      <c r="G51" s="55"/>
    </row>
    <row r="52" spans="1:7" s="54" customFormat="1" hidden="1" x14ac:dyDescent="0.25">
      <c r="A52" s="106" t="s">
        <v>646</v>
      </c>
      <c r="B52" s="69" t="s">
        <v>92</v>
      </c>
      <c r="C52" s="73" t="s">
        <v>53</v>
      </c>
      <c r="D52" s="73" t="s">
        <v>53</v>
      </c>
      <c r="E52" s="73"/>
      <c r="F52" s="73" t="s">
        <v>53</v>
      </c>
      <c r="G52" s="55"/>
    </row>
    <row r="53" spans="1:7" s="54" customFormat="1" hidden="1" x14ac:dyDescent="0.25">
      <c r="A53" s="106" t="s">
        <v>647</v>
      </c>
      <c r="B53" s="69" t="s">
        <v>93</v>
      </c>
      <c r="C53" s="73" t="s">
        <v>53</v>
      </c>
      <c r="D53" s="73" t="s">
        <v>53</v>
      </c>
      <c r="E53" s="73"/>
      <c r="F53" s="73" t="s">
        <v>53</v>
      </c>
      <c r="G53" s="55"/>
    </row>
    <row r="54" spans="1:7" s="54" customFormat="1" hidden="1" x14ac:dyDescent="0.25">
      <c r="A54" s="106" t="s">
        <v>648</v>
      </c>
      <c r="B54" s="69" t="s">
        <v>0</v>
      </c>
      <c r="C54" s="73" t="s">
        <v>53</v>
      </c>
      <c r="D54" s="73" t="s">
        <v>53</v>
      </c>
      <c r="E54" s="73"/>
      <c r="F54" s="73" t="s">
        <v>53</v>
      </c>
      <c r="G54" s="55"/>
    </row>
    <row r="55" spans="1:7" s="54" customFormat="1" hidden="1" x14ac:dyDescent="0.25">
      <c r="A55" s="106" t="s">
        <v>649</v>
      </c>
      <c r="B55" s="69" t="s">
        <v>12</v>
      </c>
      <c r="C55" s="73" t="s">
        <v>53</v>
      </c>
      <c r="D55" s="73" t="s">
        <v>53</v>
      </c>
      <c r="E55" s="73"/>
      <c r="F55" s="73" t="s">
        <v>53</v>
      </c>
      <c r="G55" s="55"/>
    </row>
    <row r="56" spans="1:7" s="54" customFormat="1" hidden="1" x14ac:dyDescent="0.25">
      <c r="A56" s="106" t="s">
        <v>650</v>
      </c>
      <c r="B56" s="69" t="s">
        <v>94</v>
      </c>
      <c r="C56" s="73" t="s">
        <v>53</v>
      </c>
      <c r="D56" s="73" t="s">
        <v>53</v>
      </c>
      <c r="E56" s="73"/>
      <c r="F56" s="73" t="s">
        <v>53</v>
      </c>
      <c r="G56" s="55"/>
    </row>
    <row r="57" spans="1:7" s="54" customFormat="1" hidden="1" x14ac:dyDescent="0.25">
      <c r="A57" s="106" t="s">
        <v>651</v>
      </c>
      <c r="B57" s="69" t="s">
        <v>268</v>
      </c>
      <c r="C57" s="73" t="s">
        <v>53</v>
      </c>
      <c r="D57" s="73" t="s">
        <v>53</v>
      </c>
      <c r="E57" s="73"/>
      <c r="F57" s="73" t="s">
        <v>53</v>
      </c>
      <c r="G57" s="55"/>
    </row>
    <row r="58" spans="1:7" s="54" customFormat="1" hidden="1" x14ac:dyDescent="0.25">
      <c r="A58" s="106" t="s">
        <v>652</v>
      </c>
      <c r="B58" s="69" t="s">
        <v>109</v>
      </c>
      <c r="C58" s="73" t="s">
        <v>53</v>
      </c>
      <c r="D58" s="73" t="s">
        <v>53</v>
      </c>
      <c r="E58" s="73"/>
      <c r="F58" s="73" t="s">
        <v>53</v>
      </c>
      <c r="G58" s="55"/>
    </row>
    <row r="59" spans="1:7" s="54" customFormat="1" hidden="1" x14ac:dyDescent="0.25">
      <c r="A59" s="106" t="s">
        <v>653</v>
      </c>
      <c r="B59" s="69" t="s">
        <v>95</v>
      </c>
      <c r="C59" s="73" t="s">
        <v>53</v>
      </c>
      <c r="D59" s="73" t="s">
        <v>53</v>
      </c>
      <c r="E59" s="73"/>
      <c r="F59" s="73" t="s">
        <v>53</v>
      </c>
      <c r="G59" s="55"/>
    </row>
    <row r="60" spans="1:7" s="54" customFormat="1" hidden="1" x14ac:dyDescent="0.25">
      <c r="A60" s="106" t="s">
        <v>654</v>
      </c>
      <c r="B60" s="69" t="s">
        <v>96</v>
      </c>
      <c r="C60" s="73" t="s">
        <v>53</v>
      </c>
      <c r="D60" s="73" t="s">
        <v>53</v>
      </c>
      <c r="E60" s="73"/>
      <c r="F60" s="73" t="s">
        <v>53</v>
      </c>
      <c r="G60" s="55"/>
    </row>
    <row r="61" spans="1:7" s="54" customFormat="1" hidden="1" x14ac:dyDescent="0.25">
      <c r="A61" s="106" t="s">
        <v>655</v>
      </c>
      <c r="B61" s="69" t="s">
        <v>97</v>
      </c>
      <c r="C61" s="73" t="s">
        <v>53</v>
      </c>
      <c r="D61" s="73" t="s">
        <v>53</v>
      </c>
      <c r="E61" s="73"/>
      <c r="F61" s="73" t="s">
        <v>53</v>
      </c>
      <c r="G61" s="55"/>
    </row>
    <row r="62" spans="1:7" s="54" customFormat="1" hidden="1" x14ac:dyDescent="0.25">
      <c r="A62" s="106" t="s">
        <v>656</v>
      </c>
      <c r="B62" s="69" t="s">
        <v>98</v>
      </c>
      <c r="C62" s="73" t="s">
        <v>53</v>
      </c>
      <c r="D62" s="73" t="s">
        <v>53</v>
      </c>
      <c r="E62" s="73"/>
      <c r="F62" s="73" t="s">
        <v>53</v>
      </c>
      <c r="G62" s="55"/>
    </row>
    <row r="63" spans="1:7" s="54" customFormat="1" hidden="1" x14ac:dyDescent="0.25">
      <c r="A63" s="106" t="s">
        <v>657</v>
      </c>
      <c r="B63" s="69" t="s">
        <v>99</v>
      </c>
      <c r="C63" s="73" t="s">
        <v>53</v>
      </c>
      <c r="D63" s="73" t="s">
        <v>53</v>
      </c>
      <c r="E63" s="73"/>
      <c r="F63" s="73" t="s">
        <v>53</v>
      </c>
      <c r="G63" s="55"/>
    </row>
    <row r="64" spans="1:7" s="54" customFormat="1" hidden="1" x14ac:dyDescent="0.25">
      <c r="A64" s="106" t="s">
        <v>658</v>
      </c>
      <c r="B64" s="69" t="s">
        <v>100</v>
      </c>
      <c r="C64" s="73" t="s">
        <v>53</v>
      </c>
      <c r="D64" s="73" t="s">
        <v>53</v>
      </c>
      <c r="E64" s="73"/>
      <c r="F64" s="73" t="s">
        <v>53</v>
      </c>
      <c r="G64" s="55"/>
    </row>
    <row r="65" spans="1:7" s="54" customFormat="1" hidden="1" x14ac:dyDescent="0.25">
      <c r="A65" s="106" t="s">
        <v>659</v>
      </c>
      <c r="B65" s="69" t="s">
        <v>102</v>
      </c>
      <c r="C65" s="73" t="s">
        <v>53</v>
      </c>
      <c r="D65" s="73" t="s">
        <v>53</v>
      </c>
      <c r="E65" s="73"/>
      <c r="F65" s="73" t="s">
        <v>53</v>
      </c>
      <c r="G65" s="55"/>
    </row>
    <row r="66" spans="1:7" s="54" customFormat="1" hidden="1" x14ac:dyDescent="0.25">
      <c r="A66" s="106" t="s">
        <v>660</v>
      </c>
      <c r="B66" s="69" t="s">
        <v>103</v>
      </c>
      <c r="C66" s="73" t="s">
        <v>53</v>
      </c>
      <c r="D66" s="73" t="s">
        <v>53</v>
      </c>
      <c r="E66" s="73"/>
      <c r="F66" s="73" t="s">
        <v>53</v>
      </c>
      <c r="G66" s="55"/>
    </row>
    <row r="67" spans="1:7" s="54" customFormat="1" hidden="1" x14ac:dyDescent="0.25">
      <c r="A67" s="106" t="s">
        <v>661</v>
      </c>
      <c r="B67" s="69" t="s">
        <v>104</v>
      </c>
      <c r="C67" s="73" t="s">
        <v>53</v>
      </c>
      <c r="D67" s="73" t="s">
        <v>53</v>
      </c>
      <c r="E67" s="73"/>
      <c r="F67" s="73" t="s">
        <v>53</v>
      </c>
      <c r="G67" s="55"/>
    </row>
    <row r="68" spans="1:7" s="54" customFormat="1" hidden="1" x14ac:dyDescent="0.25">
      <c r="A68" s="106" t="s">
        <v>662</v>
      </c>
      <c r="B68" s="69" t="s">
        <v>106</v>
      </c>
      <c r="C68" s="73" t="s">
        <v>53</v>
      </c>
      <c r="D68" s="73" t="s">
        <v>53</v>
      </c>
      <c r="E68" s="73"/>
      <c r="F68" s="73" t="s">
        <v>53</v>
      </c>
      <c r="G68" s="55"/>
    </row>
    <row r="69" spans="1:7" s="54" customFormat="1" hidden="1" x14ac:dyDescent="0.25">
      <c r="A69" s="106" t="s">
        <v>663</v>
      </c>
      <c r="B69" s="69" t="s">
        <v>107</v>
      </c>
      <c r="C69" s="73" t="s">
        <v>53</v>
      </c>
      <c r="D69" s="73" t="s">
        <v>53</v>
      </c>
      <c r="E69" s="73"/>
      <c r="F69" s="73" t="s">
        <v>53</v>
      </c>
      <c r="G69" s="55"/>
    </row>
    <row r="70" spans="1:7" s="54" customFormat="1" hidden="1" x14ac:dyDescent="0.25">
      <c r="A70" s="106" t="s">
        <v>664</v>
      </c>
      <c r="B70" s="69" t="s">
        <v>13</v>
      </c>
      <c r="C70" s="73" t="s">
        <v>53</v>
      </c>
      <c r="D70" s="73" t="s">
        <v>53</v>
      </c>
      <c r="E70" s="73"/>
      <c r="F70" s="73" t="s">
        <v>53</v>
      </c>
      <c r="G70" s="55"/>
    </row>
    <row r="71" spans="1:7" s="54" customFormat="1" x14ac:dyDescent="0.25">
      <c r="A71" s="106" t="s">
        <v>665</v>
      </c>
      <c r="B71" s="69" t="s">
        <v>105</v>
      </c>
      <c r="C71" s="73">
        <v>0.49659999999999999</v>
      </c>
      <c r="D71" s="73">
        <v>0.50339999999999996</v>
      </c>
      <c r="E71" s="73"/>
      <c r="F71" s="73">
        <v>1</v>
      </c>
      <c r="G71" s="55"/>
    </row>
    <row r="72" spans="1:7" s="54" customFormat="1" hidden="1" x14ac:dyDescent="0.25">
      <c r="A72" s="106" t="s">
        <v>666</v>
      </c>
      <c r="B72" s="69" t="s">
        <v>110</v>
      </c>
      <c r="C72" s="69" t="s">
        <v>53</v>
      </c>
      <c r="D72" s="69" t="s">
        <v>53</v>
      </c>
      <c r="E72" s="69"/>
      <c r="F72" s="69" t="s">
        <v>53</v>
      </c>
      <c r="G72" s="55"/>
    </row>
    <row r="73" spans="1:7" x14ac:dyDescent="0.25">
      <c r="A73" s="106" t="s">
        <v>667</v>
      </c>
      <c r="B73" s="87" t="s">
        <v>112</v>
      </c>
      <c r="C73" s="87">
        <f>SUM(C74:C76)</f>
        <v>0</v>
      </c>
      <c r="D73" s="87">
        <f>SUM(D74:D76)</f>
        <v>0</v>
      </c>
      <c r="E73" s="69"/>
      <c r="F73" s="87">
        <f>SUM(F74:F76)</f>
        <v>0</v>
      </c>
      <c r="G73" s="5"/>
    </row>
    <row r="74" spans="1:7" hidden="1" x14ac:dyDescent="0.25">
      <c r="A74" s="106" t="s">
        <v>668</v>
      </c>
      <c r="B74" s="69" t="s">
        <v>113</v>
      </c>
      <c r="C74" s="69" t="s">
        <v>53</v>
      </c>
      <c r="D74" s="69" t="s">
        <v>53</v>
      </c>
      <c r="E74" s="69"/>
      <c r="F74" s="69" t="s">
        <v>53</v>
      </c>
      <c r="G74" s="5"/>
    </row>
    <row r="75" spans="1:7" hidden="1" x14ac:dyDescent="0.25">
      <c r="A75" s="106" t="s">
        <v>669</v>
      </c>
      <c r="B75" s="69" t="s">
        <v>114</v>
      </c>
      <c r="C75" s="69" t="s">
        <v>53</v>
      </c>
      <c r="D75" s="69" t="s">
        <v>53</v>
      </c>
      <c r="E75" s="69"/>
      <c r="F75" s="69" t="s">
        <v>53</v>
      </c>
      <c r="G75" s="5"/>
    </row>
    <row r="76" spans="1:7" hidden="1" x14ac:dyDescent="0.25">
      <c r="A76" s="106" t="s">
        <v>670</v>
      </c>
      <c r="B76" s="69" t="s">
        <v>115</v>
      </c>
      <c r="C76" s="69" t="s">
        <v>53</v>
      </c>
      <c r="D76" s="69" t="s">
        <v>53</v>
      </c>
      <c r="E76" s="69"/>
      <c r="F76" s="69" t="s">
        <v>53</v>
      </c>
      <c r="G76" s="5"/>
    </row>
    <row r="77" spans="1:7" x14ac:dyDescent="0.25">
      <c r="A77" s="106" t="s">
        <v>671</v>
      </c>
      <c r="B77" s="87" t="s">
        <v>2</v>
      </c>
      <c r="C77" s="87">
        <f>SUM(C78:C87)</f>
        <v>0</v>
      </c>
      <c r="D77" s="87">
        <f>SUM(D78:D87)</f>
        <v>0</v>
      </c>
      <c r="E77" s="69"/>
      <c r="F77" s="87">
        <f>SUM(F78:F87)</f>
        <v>0</v>
      </c>
      <c r="G77" s="5"/>
    </row>
    <row r="78" spans="1:7" ht="34.5" hidden="1" customHeight="1" x14ac:dyDescent="0.25">
      <c r="A78" s="106" t="s">
        <v>672</v>
      </c>
      <c r="B78" s="70" t="s">
        <v>116</v>
      </c>
      <c r="C78" s="69" t="s">
        <v>53</v>
      </c>
      <c r="D78" s="69" t="s">
        <v>53</v>
      </c>
      <c r="E78" s="69"/>
      <c r="F78" s="69" t="s">
        <v>53</v>
      </c>
      <c r="G78" s="5"/>
    </row>
    <row r="79" spans="1:7" hidden="1" x14ac:dyDescent="0.25">
      <c r="A79" s="106" t="s">
        <v>673</v>
      </c>
      <c r="B79" s="70" t="s">
        <v>117</v>
      </c>
      <c r="C79" s="69" t="s">
        <v>53</v>
      </c>
      <c r="D79" s="69" t="s">
        <v>53</v>
      </c>
      <c r="E79" s="69"/>
      <c r="F79" s="69" t="s">
        <v>53</v>
      </c>
      <c r="G79" s="5"/>
    </row>
    <row r="80" spans="1:7" s="67" customFormat="1" hidden="1" x14ac:dyDescent="0.25">
      <c r="A80" s="106" t="s">
        <v>674</v>
      </c>
      <c r="B80" s="70" t="s">
        <v>137</v>
      </c>
      <c r="C80" s="69" t="s">
        <v>53</v>
      </c>
      <c r="D80" s="69" t="s">
        <v>53</v>
      </c>
      <c r="E80" s="69"/>
      <c r="F80" s="69" t="s">
        <v>53</v>
      </c>
      <c r="G80" s="69"/>
    </row>
    <row r="81" spans="1:7" hidden="1" x14ac:dyDescent="0.25">
      <c r="A81" s="106" t="s">
        <v>675</v>
      </c>
      <c r="B81" s="70" t="s">
        <v>118</v>
      </c>
      <c r="C81" s="69" t="s">
        <v>53</v>
      </c>
      <c r="D81" s="69" t="s">
        <v>53</v>
      </c>
      <c r="E81" s="69"/>
      <c r="F81" s="69" t="s">
        <v>53</v>
      </c>
      <c r="G81" s="5"/>
    </row>
    <row r="82" spans="1:7" hidden="1" x14ac:dyDescent="0.25">
      <c r="A82" s="106" t="s">
        <v>676</v>
      </c>
      <c r="B82" s="70" t="s">
        <v>119</v>
      </c>
      <c r="C82" s="69" t="s">
        <v>53</v>
      </c>
      <c r="D82" s="69" t="s">
        <v>53</v>
      </c>
      <c r="E82" s="69"/>
      <c r="F82" s="69" t="s">
        <v>53</v>
      </c>
      <c r="G82" s="5"/>
    </row>
    <row r="83" spans="1:7" hidden="1" x14ac:dyDescent="0.25">
      <c r="A83" s="106" t="s">
        <v>677</v>
      </c>
      <c r="B83" s="70" t="s">
        <v>120</v>
      </c>
      <c r="C83" s="69" t="s">
        <v>53</v>
      </c>
      <c r="D83" s="69" t="s">
        <v>53</v>
      </c>
      <c r="E83" s="69"/>
      <c r="F83" s="69" t="s">
        <v>53</v>
      </c>
      <c r="G83" s="5"/>
    </row>
    <row r="84" spans="1:7" hidden="1" x14ac:dyDescent="0.25">
      <c r="A84" s="106" t="s">
        <v>678</v>
      </c>
      <c r="B84" s="70" t="s">
        <v>121</v>
      </c>
      <c r="C84" s="69" t="s">
        <v>53</v>
      </c>
      <c r="D84" s="69" t="s">
        <v>53</v>
      </c>
      <c r="E84" s="69"/>
      <c r="F84" s="69" t="s">
        <v>53</v>
      </c>
      <c r="G84" s="5"/>
    </row>
    <row r="85" spans="1:7" hidden="1" x14ac:dyDescent="0.25">
      <c r="A85" s="106" t="s">
        <v>679</v>
      </c>
      <c r="B85" s="70" t="s">
        <v>124</v>
      </c>
      <c r="C85" s="69" t="s">
        <v>53</v>
      </c>
      <c r="D85" s="69" t="s">
        <v>53</v>
      </c>
      <c r="E85" s="69"/>
      <c r="F85" s="69" t="s">
        <v>53</v>
      </c>
      <c r="G85" s="5"/>
    </row>
    <row r="86" spans="1:7" hidden="1" x14ac:dyDescent="0.25">
      <c r="A86" s="106" t="s">
        <v>680</v>
      </c>
      <c r="B86" s="70" t="s">
        <v>122</v>
      </c>
      <c r="C86" s="69" t="s">
        <v>53</v>
      </c>
      <c r="D86" s="69" t="s">
        <v>53</v>
      </c>
      <c r="E86" s="69"/>
      <c r="F86" s="69" t="s">
        <v>53</v>
      </c>
      <c r="G86" s="5"/>
    </row>
    <row r="87" spans="1:7" hidden="1" x14ac:dyDescent="0.25">
      <c r="A87" s="106" t="s">
        <v>681</v>
      </c>
      <c r="B87" s="70" t="s">
        <v>2</v>
      </c>
      <c r="C87" s="69" t="s">
        <v>53</v>
      </c>
      <c r="D87" s="69" t="s">
        <v>53</v>
      </c>
      <c r="E87" s="69"/>
      <c r="F87" s="69" t="s">
        <v>53</v>
      </c>
      <c r="G87" s="5"/>
    </row>
    <row r="88" spans="1:7" s="67" customFormat="1" hidden="1" outlineLevel="1" x14ac:dyDescent="0.25">
      <c r="A88" s="106" t="s">
        <v>682</v>
      </c>
      <c r="B88" s="84" t="s">
        <v>151</v>
      </c>
      <c r="C88" s="69"/>
      <c r="D88" s="69"/>
      <c r="E88" s="69"/>
      <c r="F88" s="69"/>
      <c r="G88" s="69"/>
    </row>
    <row r="89" spans="1:7" s="67" customFormat="1" hidden="1" outlineLevel="1" x14ac:dyDescent="0.25">
      <c r="A89" s="106" t="s">
        <v>683</v>
      </c>
      <c r="B89" s="84" t="s">
        <v>151</v>
      </c>
      <c r="C89" s="69"/>
      <c r="D89" s="69"/>
      <c r="E89" s="69"/>
      <c r="F89" s="69"/>
      <c r="G89" s="69"/>
    </row>
    <row r="90" spans="1:7" s="67" customFormat="1" hidden="1" outlineLevel="1" x14ac:dyDescent="0.25">
      <c r="A90" s="106" t="s">
        <v>684</v>
      </c>
      <c r="B90" s="84" t="s">
        <v>151</v>
      </c>
      <c r="C90" s="69"/>
      <c r="D90" s="69"/>
      <c r="E90" s="69"/>
      <c r="F90" s="69"/>
      <c r="G90" s="69"/>
    </row>
    <row r="91" spans="1:7" s="67" customFormat="1" hidden="1" outlineLevel="1" x14ac:dyDescent="0.25">
      <c r="A91" s="106" t="s">
        <v>685</v>
      </c>
      <c r="B91" s="84" t="s">
        <v>151</v>
      </c>
      <c r="C91" s="69"/>
      <c r="D91" s="69"/>
      <c r="E91" s="69"/>
      <c r="F91" s="69"/>
      <c r="G91" s="69"/>
    </row>
    <row r="92" spans="1:7" s="67" customFormat="1" hidden="1" outlineLevel="1" x14ac:dyDescent="0.25">
      <c r="A92" s="106" t="s">
        <v>686</v>
      </c>
      <c r="B92" s="84" t="s">
        <v>151</v>
      </c>
      <c r="C92" s="69"/>
      <c r="D92" s="69"/>
      <c r="E92" s="69"/>
      <c r="F92" s="69"/>
      <c r="G92" s="69"/>
    </row>
    <row r="93" spans="1:7" s="67" customFormat="1" hidden="1" outlineLevel="1" x14ac:dyDescent="0.25">
      <c r="A93" s="106" t="s">
        <v>687</v>
      </c>
      <c r="B93" s="84" t="s">
        <v>151</v>
      </c>
      <c r="C93" s="69"/>
      <c r="D93" s="69"/>
      <c r="E93" s="69"/>
      <c r="F93" s="69"/>
      <c r="G93" s="69"/>
    </row>
    <row r="94" spans="1:7" s="67" customFormat="1" hidden="1" outlineLevel="1" x14ac:dyDescent="0.25">
      <c r="A94" s="106" t="s">
        <v>688</v>
      </c>
      <c r="B94" s="84" t="s">
        <v>151</v>
      </c>
      <c r="C94" s="69"/>
      <c r="D94" s="69"/>
      <c r="E94" s="69"/>
      <c r="F94" s="69"/>
      <c r="G94" s="69"/>
    </row>
    <row r="95" spans="1:7" s="67" customFormat="1" hidden="1" outlineLevel="1" x14ac:dyDescent="0.25">
      <c r="A95" s="106" t="s">
        <v>689</v>
      </c>
      <c r="B95" s="84" t="s">
        <v>151</v>
      </c>
      <c r="C95" s="69"/>
      <c r="D95" s="69"/>
      <c r="E95" s="69"/>
      <c r="F95" s="69"/>
      <c r="G95" s="69"/>
    </row>
    <row r="96" spans="1:7" s="67" customFormat="1" hidden="1" outlineLevel="1" x14ac:dyDescent="0.25">
      <c r="A96" s="106" t="s">
        <v>690</v>
      </c>
      <c r="B96" s="84" t="s">
        <v>151</v>
      </c>
      <c r="C96" s="69"/>
      <c r="D96" s="69"/>
      <c r="E96" s="69"/>
      <c r="F96" s="69"/>
      <c r="G96" s="69"/>
    </row>
    <row r="97" spans="1:7" s="67" customFormat="1" hidden="1" outlineLevel="1" x14ac:dyDescent="0.25">
      <c r="A97" s="106" t="s">
        <v>691</v>
      </c>
      <c r="B97" s="84" t="s">
        <v>151</v>
      </c>
      <c r="C97" s="69"/>
      <c r="D97" s="69"/>
      <c r="E97" s="69"/>
      <c r="F97" s="69"/>
      <c r="G97" s="69"/>
    </row>
    <row r="98" spans="1:7" s="54" customFormat="1" ht="15" customHeight="1" collapsed="1" x14ac:dyDescent="0.25">
      <c r="A98" s="74"/>
      <c r="B98" s="76" t="s">
        <v>916</v>
      </c>
      <c r="C98" s="74" t="s">
        <v>140</v>
      </c>
      <c r="D98" s="74" t="s">
        <v>141</v>
      </c>
      <c r="E98" s="60"/>
      <c r="F98" s="75" t="s">
        <v>144</v>
      </c>
      <c r="G98" s="63"/>
    </row>
    <row r="99" spans="1:7" s="54" customFormat="1" x14ac:dyDescent="0.25">
      <c r="A99" s="106" t="s">
        <v>692</v>
      </c>
      <c r="B99" s="117" t="s">
        <v>973</v>
      </c>
      <c r="C99" s="122">
        <v>7.8E-2</v>
      </c>
      <c r="D99" s="122">
        <v>3.5999999999999997E-2</v>
      </c>
      <c r="E99" s="122"/>
      <c r="F99" s="122">
        <v>5.7044110003055495E-2</v>
      </c>
      <c r="G99" s="55"/>
    </row>
    <row r="100" spans="1:7" s="54" customFormat="1" x14ac:dyDescent="0.25">
      <c r="A100" s="106" t="s">
        <v>693</v>
      </c>
      <c r="B100" s="117" t="s">
        <v>974</v>
      </c>
      <c r="C100" s="122">
        <v>3.3000000000000002E-2</v>
      </c>
      <c r="D100" s="122">
        <v>7.0000000000000001E-3</v>
      </c>
      <c r="E100" s="122"/>
      <c r="F100" s="122">
        <v>1.9782666543310914E-2</v>
      </c>
      <c r="G100" s="55"/>
    </row>
    <row r="101" spans="1:7" s="54" customFormat="1" x14ac:dyDescent="0.25">
      <c r="A101" s="106" t="s">
        <v>694</v>
      </c>
      <c r="B101" s="117" t="s">
        <v>975</v>
      </c>
      <c r="C101" s="122">
        <v>1.2E-2</v>
      </c>
      <c r="D101" s="122">
        <v>8.9999999999999993E-3</v>
      </c>
      <c r="E101" s="122"/>
      <c r="F101" s="122">
        <v>1.0390829662621634E-2</v>
      </c>
      <c r="G101" s="55"/>
    </row>
    <row r="102" spans="1:7" s="54" customFormat="1" x14ac:dyDescent="0.25">
      <c r="A102" s="106" t="s">
        <v>695</v>
      </c>
      <c r="B102" s="117" t="s">
        <v>976</v>
      </c>
      <c r="C102" s="122">
        <v>0.13300000000000001</v>
      </c>
      <c r="D102" s="122">
        <v>0.19</v>
      </c>
      <c r="E102" s="122"/>
      <c r="F102" s="122">
        <v>0.1619806131797073</v>
      </c>
      <c r="G102" s="55"/>
    </row>
    <row r="103" spans="1:7" s="54" customFormat="1" x14ac:dyDescent="0.25">
      <c r="A103" s="106" t="s">
        <v>696</v>
      </c>
      <c r="B103" s="117" t="s">
        <v>977</v>
      </c>
      <c r="C103" s="122">
        <v>0.32100000000000001</v>
      </c>
      <c r="D103" s="122">
        <v>0.33100000000000002</v>
      </c>
      <c r="E103" s="122"/>
      <c r="F103" s="122">
        <v>0.32620345978784082</v>
      </c>
      <c r="G103" s="55"/>
    </row>
    <row r="104" spans="1:7" s="54" customFormat="1" x14ac:dyDescent="0.25">
      <c r="A104" s="106" t="s">
        <v>697</v>
      </c>
      <c r="B104" s="117" t="s">
        <v>978</v>
      </c>
      <c r="C104" s="122">
        <v>9.2999999999999999E-2</v>
      </c>
      <c r="D104" s="122">
        <v>0.111</v>
      </c>
      <c r="E104" s="122"/>
      <c r="F104" s="122">
        <v>0.10209579422458266</v>
      </c>
      <c r="G104" s="55"/>
    </row>
    <row r="105" spans="1:7" s="54" customFormat="1" x14ac:dyDescent="0.25">
      <c r="A105" s="106" t="s">
        <v>698</v>
      </c>
      <c r="B105" s="117" t="s">
        <v>979</v>
      </c>
      <c r="C105" s="122">
        <v>0.33000000000000007</v>
      </c>
      <c r="D105" s="122">
        <v>0.31600000000000006</v>
      </c>
      <c r="E105" s="122"/>
      <c r="F105" s="122">
        <v>0.32250252659888173</v>
      </c>
      <c r="G105" s="55"/>
    </row>
    <row r="106" spans="1:7" s="54" customFormat="1" x14ac:dyDescent="0.25">
      <c r="A106" s="106" t="s">
        <v>699</v>
      </c>
      <c r="B106" s="117" t="s">
        <v>980</v>
      </c>
      <c r="C106" s="122">
        <v>0</v>
      </c>
      <c r="D106" s="122">
        <v>0</v>
      </c>
      <c r="E106" s="122"/>
      <c r="F106" s="122">
        <v>0</v>
      </c>
      <c r="G106" s="55"/>
    </row>
    <row r="107" spans="1:7" s="54" customFormat="1" x14ac:dyDescent="0.25">
      <c r="A107" s="106" t="s">
        <v>700</v>
      </c>
      <c r="B107" s="118" t="s">
        <v>981</v>
      </c>
      <c r="C107" s="123">
        <f>SUM(C99:C106)</f>
        <v>1</v>
      </c>
      <c r="D107" s="123">
        <f>SUM(D99:D106)</f>
        <v>1</v>
      </c>
      <c r="E107" s="69"/>
      <c r="F107" s="123">
        <f>SUM(F99:F106)</f>
        <v>1.0000000000000007</v>
      </c>
      <c r="G107" s="55"/>
    </row>
    <row r="108" spans="1:7" s="54" customFormat="1" hidden="1" x14ac:dyDescent="0.25">
      <c r="A108" s="106"/>
      <c r="B108" s="70"/>
      <c r="C108" s="69"/>
      <c r="D108" s="69"/>
      <c r="E108" s="69"/>
      <c r="F108" s="69"/>
      <c r="G108" s="55"/>
    </row>
    <row r="109" spans="1:7" s="54" customFormat="1" hidden="1" x14ac:dyDescent="0.25">
      <c r="A109" s="106"/>
      <c r="B109" s="70"/>
      <c r="C109" s="69"/>
      <c r="D109" s="69"/>
      <c r="E109" s="69"/>
      <c r="F109" s="69"/>
      <c r="G109" s="55"/>
    </row>
    <row r="110" spans="1:7" s="54" customFormat="1" hidden="1" x14ac:dyDescent="0.25">
      <c r="A110" s="106"/>
      <c r="B110" s="70"/>
      <c r="C110" s="69"/>
      <c r="D110" s="69"/>
      <c r="E110" s="69"/>
      <c r="F110" s="69"/>
      <c r="G110" s="55"/>
    </row>
    <row r="111" spans="1:7" s="54" customFormat="1" hidden="1" x14ac:dyDescent="0.25">
      <c r="A111" s="106"/>
      <c r="B111" s="70"/>
      <c r="C111" s="69"/>
      <c r="D111" s="69"/>
      <c r="E111" s="69"/>
      <c r="F111" s="69"/>
      <c r="G111" s="55"/>
    </row>
    <row r="112" spans="1:7" s="54" customFormat="1" hidden="1" x14ac:dyDescent="0.25">
      <c r="A112" s="106"/>
      <c r="B112" s="70"/>
      <c r="C112" s="69"/>
      <c r="D112" s="69"/>
      <c r="E112" s="69"/>
      <c r="F112" s="69"/>
      <c r="G112" s="55"/>
    </row>
    <row r="113" spans="1:7" s="54" customFormat="1" hidden="1" x14ac:dyDescent="0.25">
      <c r="A113" s="106"/>
      <c r="B113" s="70"/>
      <c r="C113" s="69"/>
      <c r="D113" s="69"/>
      <c r="E113" s="69"/>
      <c r="F113" s="69"/>
      <c r="G113" s="55"/>
    </row>
    <row r="114" spans="1:7" s="54" customFormat="1" hidden="1" x14ac:dyDescent="0.25">
      <c r="A114" s="106"/>
      <c r="B114" s="70"/>
      <c r="C114" s="69"/>
      <c r="D114" s="69"/>
      <c r="E114" s="69"/>
      <c r="F114" s="69"/>
      <c r="G114" s="55"/>
    </row>
    <row r="115" spans="1:7" s="54" customFormat="1" hidden="1" x14ac:dyDescent="0.25">
      <c r="A115" s="106"/>
      <c r="B115" s="70"/>
      <c r="C115" s="69"/>
      <c r="D115" s="69"/>
      <c r="E115" s="69"/>
      <c r="F115" s="69"/>
      <c r="G115" s="55"/>
    </row>
    <row r="116" spans="1:7" s="54" customFormat="1" hidden="1" x14ac:dyDescent="0.25">
      <c r="A116" s="106"/>
      <c r="B116" s="70"/>
      <c r="C116" s="69"/>
      <c r="D116" s="69"/>
      <c r="E116" s="69"/>
      <c r="F116" s="69"/>
      <c r="G116" s="55"/>
    </row>
    <row r="117" spans="1:7" s="54" customFormat="1" hidden="1" x14ac:dyDescent="0.25">
      <c r="A117" s="106"/>
      <c r="B117" s="70"/>
      <c r="C117" s="69"/>
      <c r="D117" s="69"/>
      <c r="E117" s="69"/>
      <c r="F117" s="69"/>
      <c r="G117" s="55"/>
    </row>
    <row r="118" spans="1:7" s="54" customFormat="1" hidden="1" x14ac:dyDescent="0.25">
      <c r="A118" s="106"/>
      <c r="B118" s="70"/>
      <c r="C118" s="69"/>
      <c r="D118" s="69"/>
      <c r="E118" s="69"/>
      <c r="F118" s="69"/>
      <c r="G118" s="55"/>
    </row>
    <row r="119" spans="1:7" s="54" customFormat="1" hidden="1" x14ac:dyDescent="0.25">
      <c r="A119" s="106"/>
      <c r="B119" s="70"/>
      <c r="C119" s="69"/>
      <c r="D119" s="69"/>
      <c r="E119" s="69"/>
      <c r="F119" s="69"/>
      <c r="G119" s="55"/>
    </row>
    <row r="120" spans="1:7" s="54" customFormat="1" hidden="1" x14ac:dyDescent="0.25">
      <c r="A120" s="106"/>
      <c r="B120" s="70"/>
      <c r="C120" s="69"/>
      <c r="D120" s="69"/>
      <c r="E120" s="69"/>
      <c r="F120" s="69"/>
      <c r="G120" s="55"/>
    </row>
    <row r="121" spans="1:7" s="54" customFormat="1" hidden="1" x14ac:dyDescent="0.25">
      <c r="A121" s="106"/>
      <c r="B121" s="70"/>
      <c r="C121" s="69"/>
      <c r="D121" s="69"/>
      <c r="E121" s="69"/>
      <c r="F121" s="69"/>
      <c r="G121" s="55"/>
    </row>
    <row r="122" spans="1:7" s="54" customFormat="1" hidden="1" x14ac:dyDescent="0.25">
      <c r="A122" s="106"/>
      <c r="B122" s="70"/>
      <c r="C122" s="69"/>
      <c r="D122" s="69"/>
      <c r="E122" s="69"/>
      <c r="F122" s="69"/>
      <c r="G122" s="55"/>
    </row>
    <row r="123" spans="1:7" s="54" customFormat="1" hidden="1" x14ac:dyDescent="0.25">
      <c r="A123" s="106"/>
      <c r="B123" s="70"/>
      <c r="C123" s="69"/>
      <c r="D123" s="69"/>
      <c r="E123" s="69"/>
      <c r="F123" s="69"/>
      <c r="G123" s="55"/>
    </row>
    <row r="124" spans="1:7" s="54" customFormat="1" hidden="1" x14ac:dyDescent="0.25">
      <c r="A124" s="106"/>
      <c r="B124" s="70"/>
      <c r="C124" s="69"/>
      <c r="D124" s="69"/>
      <c r="E124" s="69"/>
      <c r="F124" s="69"/>
      <c r="G124" s="55"/>
    </row>
    <row r="125" spans="1:7" s="54" customFormat="1" hidden="1" x14ac:dyDescent="0.25">
      <c r="A125" s="106"/>
      <c r="B125" s="70"/>
      <c r="C125" s="69"/>
      <c r="D125" s="69"/>
      <c r="E125" s="69"/>
      <c r="F125" s="69"/>
      <c r="G125" s="55"/>
    </row>
    <row r="126" spans="1:7" s="54" customFormat="1" hidden="1" x14ac:dyDescent="0.25">
      <c r="A126" s="106"/>
      <c r="B126" s="70"/>
      <c r="C126" s="69"/>
      <c r="D126" s="69"/>
      <c r="E126" s="69"/>
      <c r="F126" s="69"/>
      <c r="G126" s="55"/>
    </row>
    <row r="127" spans="1:7" s="67" customFormat="1" hidden="1" x14ac:dyDescent="0.25">
      <c r="A127" s="106"/>
      <c r="B127" s="70"/>
      <c r="C127" s="69"/>
      <c r="D127" s="69"/>
      <c r="E127" s="69"/>
      <c r="F127" s="69"/>
      <c r="G127" s="69"/>
    </row>
    <row r="128" spans="1:7" s="67" customFormat="1" hidden="1" x14ac:dyDescent="0.25">
      <c r="A128" s="106"/>
      <c r="B128" s="70"/>
      <c r="C128" s="69"/>
      <c r="D128" s="69"/>
      <c r="E128" s="69"/>
      <c r="F128" s="69"/>
      <c r="G128" s="69"/>
    </row>
    <row r="129" spans="1:7" s="54" customFormat="1" hidden="1" x14ac:dyDescent="0.25">
      <c r="A129" s="106"/>
      <c r="B129" s="70"/>
      <c r="C129" s="69"/>
      <c r="D129" s="69"/>
      <c r="E129" s="69"/>
      <c r="F129" s="69"/>
      <c r="G129" s="55"/>
    </row>
    <row r="130" spans="1:7" ht="15" customHeight="1" x14ac:dyDescent="0.25">
      <c r="A130" s="74"/>
      <c r="B130" s="76" t="s">
        <v>917</v>
      </c>
      <c r="C130" s="74" t="s">
        <v>140</v>
      </c>
      <c r="D130" s="74" t="s">
        <v>141</v>
      </c>
      <c r="E130" s="39"/>
      <c r="F130" s="75" t="s">
        <v>144</v>
      </c>
      <c r="G130" s="42"/>
    </row>
    <row r="131" spans="1:7" x14ac:dyDescent="0.25">
      <c r="A131" s="106" t="s">
        <v>701</v>
      </c>
      <c r="B131" s="5" t="s">
        <v>32</v>
      </c>
      <c r="C131" s="73">
        <v>0.32</v>
      </c>
      <c r="D131" s="73">
        <v>0.37</v>
      </c>
      <c r="E131" s="121"/>
      <c r="F131" s="73">
        <v>0.35</v>
      </c>
    </row>
    <row r="132" spans="1:7" x14ac:dyDescent="0.25">
      <c r="A132" s="106" t="s">
        <v>702</v>
      </c>
      <c r="B132" s="5" t="s">
        <v>33</v>
      </c>
      <c r="C132" s="73">
        <v>0.68</v>
      </c>
      <c r="D132" s="73">
        <v>0.63</v>
      </c>
      <c r="E132" s="121"/>
      <c r="F132" s="73">
        <v>0.65</v>
      </c>
    </row>
    <row r="133" spans="1:7" x14ac:dyDescent="0.25">
      <c r="A133" s="106" t="s">
        <v>703</v>
      </c>
      <c r="B133" s="5" t="s">
        <v>2</v>
      </c>
      <c r="C133" s="73">
        <v>0</v>
      </c>
      <c r="D133" s="73">
        <v>0</v>
      </c>
      <c r="E133" s="121"/>
      <c r="F133" s="73">
        <v>0</v>
      </c>
    </row>
    <row r="134" spans="1:7" s="67" customFormat="1" hidden="1" outlineLevel="1" x14ac:dyDescent="0.25">
      <c r="A134" s="106" t="s">
        <v>704</v>
      </c>
      <c r="B134" s="69"/>
      <c r="C134" s="69"/>
      <c r="D134" s="69"/>
      <c r="E134" s="68"/>
      <c r="F134" s="69"/>
      <c r="G134" s="68"/>
    </row>
    <row r="135" spans="1:7" s="67" customFormat="1" hidden="1" outlineLevel="1" x14ac:dyDescent="0.25">
      <c r="A135" s="106" t="s">
        <v>705</v>
      </c>
      <c r="B135" s="69"/>
      <c r="C135" s="69"/>
      <c r="D135" s="69"/>
      <c r="E135" s="68"/>
      <c r="F135" s="69"/>
      <c r="G135" s="68"/>
    </row>
    <row r="136" spans="1:7" s="67" customFormat="1" hidden="1" outlineLevel="1" x14ac:dyDescent="0.25">
      <c r="A136" s="106" t="s">
        <v>706</v>
      </c>
      <c r="B136" s="69"/>
      <c r="C136" s="69"/>
      <c r="D136" s="69"/>
      <c r="E136" s="68"/>
      <c r="F136" s="69"/>
      <c r="G136" s="68"/>
    </row>
    <row r="137" spans="1:7" s="67" customFormat="1" hidden="1" outlineLevel="1" x14ac:dyDescent="0.25">
      <c r="A137" s="106" t="s">
        <v>707</v>
      </c>
      <c r="B137" s="69"/>
      <c r="C137" s="69"/>
      <c r="D137" s="69"/>
      <c r="E137" s="68"/>
      <c r="F137" s="69"/>
      <c r="G137" s="68"/>
    </row>
    <row r="138" spans="1:7" s="67" customFormat="1" hidden="1" outlineLevel="1" x14ac:dyDescent="0.25">
      <c r="A138" s="106" t="s">
        <v>708</v>
      </c>
      <c r="B138" s="69"/>
      <c r="C138" s="69"/>
      <c r="D138" s="69"/>
      <c r="E138" s="68"/>
      <c r="F138" s="69"/>
      <c r="G138" s="68"/>
    </row>
    <row r="139" spans="1:7" s="67" customFormat="1" hidden="1" outlineLevel="1" x14ac:dyDescent="0.25">
      <c r="A139" s="106" t="s">
        <v>709</v>
      </c>
      <c r="B139" s="69"/>
      <c r="C139" s="69"/>
      <c r="D139" s="69"/>
      <c r="E139" s="68"/>
      <c r="F139" s="69"/>
      <c r="G139" s="68"/>
    </row>
    <row r="140" spans="1:7" ht="15" customHeight="1" collapsed="1" x14ac:dyDescent="0.25">
      <c r="A140" s="74"/>
      <c r="B140" s="76" t="s">
        <v>918</v>
      </c>
      <c r="C140" s="74" t="s">
        <v>140</v>
      </c>
      <c r="D140" s="74" t="s">
        <v>141</v>
      </c>
      <c r="E140" s="39"/>
      <c r="F140" s="75" t="s">
        <v>144</v>
      </c>
      <c r="G140" s="42"/>
    </row>
    <row r="141" spans="1:7" x14ac:dyDescent="0.25">
      <c r="A141" s="106" t="s">
        <v>710</v>
      </c>
      <c r="B141" s="69" t="s">
        <v>36</v>
      </c>
      <c r="C141" s="73">
        <v>0.15</v>
      </c>
      <c r="D141" s="73">
        <v>0.1</v>
      </c>
      <c r="E141" s="121"/>
      <c r="F141" s="73">
        <v>0.13</v>
      </c>
    </row>
    <row r="142" spans="1:7" x14ac:dyDescent="0.25">
      <c r="A142" s="106" t="s">
        <v>711</v>
      </c>
      <c r="B142" s="69" t="s">
        <v>11</v>
      </c>
      <c r="C142" s="73">
        <v>0.85</v>
      </c>
      <c r="D142" s="73">
        <v>0.9</v>
      </c>
      <c r="E142" s="121"/>
      <c r="F142" s="73">
        <v>0.87</v>
      </c>
    </row>
    <row r="143" spans="1:7" x14ac:dyDescent="0.25">
      <c r="A143" s="106" t="s">
        <v>712</v>
      </c>
      <c r="B143" s="69" t="s">
        <v>2</v>
      </c>
      <c r="C143" s="73">
        <v>0</v>
      </c>
      <c r="D143" s="73">
        <v>0</v>
      </c>
      <c r="E143" s="121"/>
      <c r="F143" s="73">
        <v>0</v>
      </c>
    </row>
    <row r="144" spans="1:7" hidden="1" outlineLevel="1" x14ac:dyDescent="0.25">
      <c r="A144" s="106" t="s">
        <v>713</v>
      </c>
      <c r="C144" s="5" t="s">
        <v>53</v>
      </c>
      <c r="D144" s="55" t="s">
        <v>53</v>
      </c>
      <c r="E144" s="3"/>
      <c r="F144" s="69" t="s">
        <v>53</v>
      </c>
    </row>
    <row r="145" spans="1:7" s="67" customFormat="1" hidden="1" outlineLevel="1" x14ac:dyDescent="0.25">
      <c r="A145" s="106" t="s">
        <v>714</v>
      </c>
      <c r="B145" s="69"/>
      <c r="C145" s="69"/>
      <c r="D145" s="69"/>
      <c r="E145" s="68"/>
      <c r="F145" s="69"/>
      <c r="G145" s="68"/>
    </row>
    <row r="146" spans="1:7" s="67" customFormat="1" hidden="1" outlineLevel="1" x14ac:dyDescent="0.25">
      <c r="A146" s="106" t="s">
        <v>715</v>
      </c>
      <c r="B146" s="69"/>
      <c r="C146" s="69"/>
      <c r="D146" s="69"/>
      <c r="E146" s="68"/>
      <c r="F146" s="69"/>
      <c r="G146" s="68"/>
    </row>
    <row r="147" spans="1:7" s="67" customFormat="1" hidden="1" outlineLevel="1" x14ac:dyDescent="0.25">
      <c r="A147" s="106" t="s">
        <v>716</v>
      </c>
      <c r="B147" s="69"/>
      <c r="C147" s="69"/>
      <c r="D147" s="69"/>
      <c r="E147" s="68"/>
      <c r="F147" s="69"/>
      <c r="G147" s="68"/>
    </row>
    <row r="148" spans="1:7" s="67" customFormat="1" hidden="1" outlineLevel="1" x14ac:dyDescent="0.25">
      <c r="A148" s="106" t="s">
        <v>717</v>
      </c>
      <c r="B148" s="69"/>
      <c r="C148" s="69"/>
      <c r="D148" s="69"/>
      <c r="E148" s="68"/>
      <c r="F148" s="69"/>
      <c r="G148" s="68"/>
    </row>
    <row r="149" spans="1:7" s="67" customFormat="1" hidden="1" outlineLevel="1" x14ac:dyDescent="0.25">
      <c r="A149" s="106" t="s">
        <v>718</v>
      </c>
      <c r="B149" s="69"/>
      <c r="C149" s="69"/>
      <c r="D149" s="69"/>
      <c r="E149" s="68"/>
      <c r="F149" s="69"/>
      <c r="G149" s="68"/>
    </row>
    <row r="150" spans="1:7" ht="15" customHeight="1" collapsed="1" x14ac:dyDescent="0.25">
      <c r="A150" s="74"/>
      <c r="B150" s="76" t="s">
        <v>919</v>
      </c>
      <c r="C150" s="74" t="s">
        <v>140</v>
      </c>
      <c r="D150" s="74" t="s">
        <v>141</v>
      </c>
      <c r="E150" s="39"/>
      <c r="F150" s="75" t="s">
        <v>144</v>
      </c>
      <c r="G150" s="42"/>
    </row>
    <row r="151" spans="1:7" x14ac:dyDescent="0.25">
      <c r="A151" s="106" t="s">
        <v>719</v>
      </c>
      <c r="B151" s="9" t="s">
        <v>60</v>
      </c>
      <c r="C151" s="122">
        <v>0.16789999999999999</v>
      </c>
      <c r="D151" s="122">
        <v>9.6100000000000005E-2</v>
      </c>
      <c r="E151" s="124"/>
      <c r="F151" s="122">
        <v>0.1318</v>
      </c>
    </row>
    <row r="152" spans="1:7" x14ac:dyDescent="0.25">
      <c r="A152" s="106" t="s">
        <v>720</v>
      </c>
      <c r="B152" s="9" t="s">
        <v>16</v>
      </c>
      <c r="C152" s="122">
        <v>0.16200000000000001</v>
      </c>
      <c r="D152" s="122">
        <v>9.6299999999999997E-2</v>
      </c>
      <c r="E152" s="124"/>
      <c r="F152" s="122">
        <v>0.12889999999999999</v>
      </c>
    </row>
    <row r="153" spans="1:7" x14ac:dyDescent="0.25">
      <c r="A153" s="106" t="s">
        <v>721</v>
      </c>
      <c r="B153" s="9" t="s">
        <v>17</v>
      </c>
      <c r="C153" s="122">
        <v>8.3400000000000002E-2</v>
      </c>
      <c r="D153" s="122">
        <v>0.1163</v>
      </c>
      <c r="E153" s="122"/>
      <c r="F153" s="122">
        <v>9.9900000000000003E-2</v>
      </c>
    </row>
    <row r="154" spans="1:7" x14ac:dyDescent="0.25">
      <c r="A154" s="106" t="s">
        <v>722</v>
      </c>
      <c r="B154" s="9" t="s">
        <v>18</v>
      </c>
      <c r="C154" s="122">
        <v>0.19170000000000001</v>
      </c>
      <c r="D154" s="122">
        <v>0.28639999999999999</v>
      </c>
      <c r="E154" s="122"/>
      <c r="F154" s="122">
        <v>0.2394</v>
      </c>
    </row>
    <row r="155" spans="1:7" x14ac:dyDescent="0.25">
      <c r="A155" s="106" t="s">
        <v>723</v>
      </c>
      <c r="B155" s="9" t="s">
        <v>19</v>
      </c>
      <c r="C155" s="122">
        <v>0.39489999999999997</v>
      </c>
      <c r="D155" s="122">
        <v>0.40489999999999998</v>
      </c>
      <c r="E155" s="122"/>
      <c r="F155" s="122">
        <v>0.4</v>
      </c>
    </row>
    <row r="156" spans="1:7" s="67" customFormat="1" hidden="1" outlineLevel="1" x14ac:dyDescent="0.25">
      <c r="A156" s="106" t="s">
        <v>724</v>
      </c>
      <c r="B156" s="9"/>
      <c r="C156" s="69"/>
      <c r="D156" s="69"/>
      <c r="E156" s="69"/>
      <c r="F156" s="69"/>
      <c r="G156" s="68"/>
    </row>
    <row r="157" spans="1:7" s="67" customFormat="1" hidden="1" outlineLevel="1" x14ac:dyDescent="0.25">
      <c r="A157" s="106" t="s">
        <v>725</v>
      </c>
      <c r="B157" s="9"/>
      <c r="C157" s="69"/>
      <c r="D157" s="69"/>
      <c r="E157" s="69"/>
      <c r="F157" s="69"/>
      <c r="G157" s="68"/>
    </row>
    <row r="158" spans="1:7" s="67" customFormat="1" hidden="1" outlineLevel="1" x14ac:dyDescent="0.25">
      <c r="A158" s="106" t="s">
        <v>726</v>
      </c>
      <c r="B158" s="9"/>
      <c r="C158" s="69"/>
      <c r="D158" s="69"/>
      <c r="E158" s="69"/>
      <c r="F158" s="69"/>
      <c r="G158" s="68"/>
    </row>
    <row r="159" spans="1:7" s="67" customFormat="1" hidden="1" outlineLevel="1" x14ac:dyDescent="0.25">
      <c r="A159" s="106" t="s">
        <v>727</v>
      </c>
      <c r="B159" s="9"/>
      <c r="C159" s="69"/>
      <c r="D159" s="69"/>
      <c r="E159" s="69"/>
      <c r="F159" s="69"/>
      <c r="G159" s="68"/>
    </row>
    <row r="160" spans="1:7" ht="15" customHeight="1" collapsed="1" x14ac:dyDescent="0.25">
      <c r="A160" s="74"/>
      <c r="B160" s="76" t="s">
        <v>920</v>
      </c>
      <c r="C160" s="74" t="s">
        <v>140</v>
      </c>
      <c r="D160" s="74" t="s">
        <v>141</v>
      </c>
      <c r="E160" s="39"/>
      <c r="F160" s="75" t="s">
        <v>144</v>
      </c>
      <c r="G160" s="42"/>
    </row>
    <row r="161" spans="1:7" x14ac:dyDescent="0.25">
      <c r="A161" s="106" t="s">
        <v>728</v>
      </c>
      <c r="B161" s="5" t="s">
        <v>85</v>
      </c>
      <c r="C161" s="110">
        <v>0</v>
      </c>
      <c r="D161" s="110">
        <v>0</v>
      </c>
      <c r="E161" s="3"/>
      <c r="F161" s="110">
        <v>0</v>
      </c>
    </row>
    <row r="162" spans="1:7" s="67" customFormat="1" hidden="1" outlineLevel="1" x14ac:dyDescent="0.25">
      <c r="A162" s="106" t="s">
        <v>729</v>
      </c>
      <c r="B162" s="69"/>
      <c r="C162" s="69"/>
      <c r="D162" s="69"/>
      <c r="E162" s="68"/>
      <c r="F162" s="69"/>
      <c r="G162" s="68"/>
    </row>
    <row r="163" spans="1:7" s="67" customFormat="1" hidden="1" outlineLevel="1" x14ac:dyDescent="0.25">
      <c r="A163" s="106" t="s">
        <v>730</v>
      </c>
      <c r="B163" s="69"/>
      <c r="C163" s="69"/>
      <c r="D163" s="69"/>
      <c r="E163" s="68"/>
      <c r="F163" s="69"/>
      <c r="G163" s="68"/>
    </row>
    <row r="164" spans="1:7" s="67" customFormat="1" hidden="1" outlineLevel="1" x14ac:dyDescent="0.25">
      <c r="A164" s="106" t="s">
        <v>731</v>
      </c>
      <c r="B164" s="69"/>
      <c r="C164" s="69"/>
      <c r="D164" s="69"/>
      <c r="E164" s="68"/>
      <c r="F164" s="69"/>
      <c r="G164" s="68"/>
    </row>
    <row r="165" spans="1:7" s="67" customFormat="1" hidden="1" outlineLevel="1" x14ac:dyDescent="0.25">
      <c r="A165" s="106" t="s">
        <v>732</v>
      </c>
      <c r="B165" s="69"/>
      <c r="C165" s="69"/>
      <c r="D165" s="69"/>
      <c r="E165" s="68"/>
      <c r="F165" s="69"/>
      <c r="G165" s="68"/>
    </row>
    <row r="166" spans="1:7" s="67" customFormat="1" ht="18.75" collapsed="1" x14ac:dyDescent="0.25">
      <c r="A166" s="44"/>
      <c r="B166" s="47" t="s">
        <v>225</v>
      </c>
      <c r="C166" s="44"/>
      <c r="D166" s="44"/>
      <c r="E166" s="44"/>
      <c r="F166" s="45"/>
      <c r="G166" s="45"/>
    </row>
    <row r="167" spans="1:7" s="67" customFormat="1" ht="15" customHeight="1" x14ac:dyDescent="0.25">
      <c r="A167" s="74"/>
      <c r="B167" s="76" t="s">
        <v>921</v>
      </c>
      <c r="C167" s="74" t="s">
        <v>148</v>
      </c>
      <c r="D167" s="74" t="s">
        <v>56</v>
      </c>
      <c r="E167" s="60"/>
      <c r="F167" s="74" t="s">
        <v>140</v>
      </c>
      <c r="G167" s="74" t="s">
        <v>146</v>
      </c>
    </row>
    <row r="168" spans="1:7" x14ac:dyDescent="0.25">
      <c r="A168" s="106" t="s">
        <v>733</v>
      </c>
      <c r="B168" s="102" t="s">
        <v>86</v>
      </c>
      <c r="C168" s="106">
        <v>500.9</v>
      </c>
      <c r="D168" s="58"/>
      <c r="E168" s="13"/>
      <c r="F168" s="49"/>
      <c r="G168" s="49"/>
    </row>
    <row r="169" spans="1:7" x14ac:dyDescent="0.25">
      <c r="A169" s="58"/>
      <c r="B169" s="50"/>
      <c r="C169" s="13"/>
      <c r="D169" s="13"/>
      <c r="E169" s="13"/>
      <c r="F169" s="49"/>
      <c r="G169" s="49"/>
    </row>
    <row r="170" spans="1:7" x14ac:dyDescent="0.25">
      <c r="B170" s="102" t="s">
        <v>149</v>
      </c>
      <c r="C170" s="13"/>
      <c r="D170" s="13"/>
      <c r="E170" s="13"/>
      <c r="F170" s="49"/>
      <c r="G170" s="49"/>
    </row>
    <row r="171" spans="1:7" x14ac:dyDescent="0.25">
      <c r="A171" s="106" t="s">
        <v>734</v>
      </c>
      <c r="B171" s="70" t="str">
        <f>"-0.25"</f>
        <v>-0.25</v>
      </c>
      <c r="C171" s="119">
        <v>3847</v>
      </c>
      <c r="D171" s="128">
        <v>35608</v>
      </c>
      <c r="E171" s="13"/>
      <c r="F171" s="62">
        <f t="shared" ref="F171:F194" si="1">IF($C$195=0,"",IF(C171="[for completion]","",C171/$C$195))</f>
        <v>0.10880755741599729</v>
      </c>
      <c r="G171" s="62">
        <f t="shared" ref="G171:G194" si="2">IF($D$195=0,"",IF(D171="[for completion]","",D171/$D$195))</f>
        <v>0.50446264131697505</v>
      </c>
    </row>
    <row r="172" spans="1:7" x14ac:dyDescent="0.25">
      <c r="A172" s="106" t="s">
        <v>735</v>
      </c>
      <c r="B172" s="70" t="str">
        <f>"0.25-0.50"</f>
        <v>0.25-0.50</v>
      </c>
      <c r="C172" s="119">
        <v>4853</v>
      </c>
      <c r="D172" s="128">
        <v>13515</v>
      </c>
      <c r="E172" s="13"/>
      <c r="F172" s="62">
        <f t="shared" si="1"/>
        <v>0.13726100237583436</v>
      </c>
      <c r="G172" s="62">
        <f t="shared" si="2"/>
        <v>0.19146856317116709</v>
      </c>
    </row>
    <row r="173" spans="1:7" x14ac:dyDescent="0.25">
      <c r="A173" s="106" t="s">
        <v>736</v>
      </c>
      <c r="B173" s="70" t="str">
        <f>"0.50-0.75"</f>
        <v>0.50-0.75</v>
      </c>
      <c r="C173" s="119">
        <v>4157</v>
      </c>
      <c r="D173" s="128">
        <v>6858</v>
      </c>
      <c r="E173" s="13"/>
      <c r="F173" s="62">
        <f t="shared" si="1"/>
        <v>0.11757551759248784</v>
      </c>
      <c r="G173" s="62">
        <f t="shared" si="2"/>
        <v>9.7158076672427957E-2</v>
      </c>
    </row>
    <row r="174" spans="1:7" x14ac:dyDescent="0.25">
      <c r="A174" s="106" t="s">
        <v>737</v>
      </c>
      <c r="B174" s="70" t="str">
        <f>"0.75-1.00"</f>
        <v>0.75-1.00</v>
      </c>
      <c r="C174" s="119">
        <v>4144</v>
      </c>
      <c r="D174" s="128">
        <v>4759</v>
      </c>
      <c r="E174" s="13"/>
      <c r="F174" s="62">
        <f t="shared" si="1"/>
        <v>0.11720782893992533</v>
      </c>
      <c r="G174" s="62">
        <f t="shared" si="2"/>
        <v>6.7421301674553027E-2</v>
      </c>
    </row>
    <row r="175" spans="1:7" x14ac:dyDescent="0.25">
      <c r="A175" s="106" t="s">
        <v>738</v>
      </c>
      <c r="B175" s="70" t="str">
        <f>"1.00-2.00"</f>
        <v>1.00-2.00</v>
      </c>
      <c r="C175" s="119">
        <v>9501</v>
      </c>
      <c r="D175" s="128">
        <v>7009</v>
      </c>
      <c r="E175" s="13"/>
      <c r="F175" s="62">
        <f t="shared" si="1"/>
        <v>0.26872383753818307</v>
      </c>
      <c r="G175" s="62">
        <f t="shared" si="2"/>
        <v>9.9297311081517584E-2</v>
      </c>
    </row>
    <row r="176" spans="1:7" x14ac:dyDescent="0.25">
      <c r="A176" s="106" t="s">
        <v>739</v>
      </c>
      <c r="B176" s="70" t="str">
        <f>"2.00-3.00"</f>
        <v>2.00-3.00</v>
      </c>
      <c r="C176" s="119">
        <v>4331</v>
      </c>
      <c r="D176" s="128">
        <v>1825</v>
      </c>
      <c r="E176" s="13"/>
      <c r="F176" s="62">
        <f t="shared" si="1"/>
        <v>0.12249688878832447</v>
      </c>
      <c r="G176" s="62">
        <f t="shared" si="2"/>
        <v>2.5854985407871248E-2</v>
      </c>
    </row>
    <row r="177" spans="1:7" x14ac:dyDescent="0.25">
      <c r="A177" s="106" t="s">
        <v>740</v>
      </c>
      <c r="B177" s="102" t="s">
        <v>985</v>
      </c>
      <c r="C177" s="119">
        <v>1829</v>
      </c>
      <c r="D177" s="128">
        <v>545</v>
      </c>
      <c r="E177" s="13"/>
      <c r="F177" s="62">
        <f t="shared" si="1"/>
        <v>5.1730965041294263E-2</v>
      </c>
      <c r="G177" s="62">
        <f t="shared" si="2"/>
        <v>7.7210778341314139E-3</v>
      </c>
    </row>
    <row r="178" spans="1:7" x14ac:dyDescent="0.25">
      <c r="A178" s="106" t="s">
        <v>741</v>
      </c>
      <c r="B178" s="102" t="s">
        <v>986</v>
      </c>
      <c r="C178" s="119">
        <v>999</v>
      </c>
      <c r="D178" s="128">
        <v>228</v>
      </c>
      <c r="E178" s="13"/>
      <c r="F178" s="62">
        <f t="shared" si="1"/>
        <v>2.8255458762303429E-2</v>
      </c>
      <c r="G178" s="62">
        <f t="shared" si="2"/>
        <v>3.2301022865724081E-3</v>
      </c>
    </row>
    <row r="179" spans="1:7" x14ac:dyDescent="0.25">
      <c r="A179" s="106" t="s">
        <v>742</v>
      </c>
      <c r="B179" s="102" t="s">
        <v>987</v>
      </c>
      <c r="C179" s="119">
        <v>1270</v>
      </c>
      <c r="D179" s="128">
        <v>207</v>
      </c>
      <c r="E179" s="13"/>
      <c r="F179" s="62">
        <f t="shared" si="1"/>
        <v>3.5920352981106463E-2</v>
      </c>
      <c r="G179" s="62">
        <f t="shared" si="2"/>
        <v>2.932592865440739E-3</v>
      </c>
    </row>
    <row r="180" spans="1:7" x14ac:dyDescent="0.25">
      <c r="A180" s="106" t="s">
        <v>743</v>
      </c>
      <c r="B180" s="102" t="s">
        <v>988</v>
      </c>
      <c r="C180" s="119">
        <v>404</v>
      </c>
      <c r="D180" s="128">
        <v>31</v>
      </c>
      <c r="E180" s="7"/>
      <c r="F180" s="62">
        <f t="shared" si="1"/>
        <v>1.1426631971942528E-2</v>
      </c>
      <c r="G180" s="62">
        <f t="shared" si="2"/>
        <v>4.3918057405151163E-4</v>
      </c>
    </row>
    <row r="181" spans="1:7" x14ac:dyDescent="0.25">
      <c r="A181" s="106" t="s">
        <v>744</v>
      </c>
      <c r="B181" s="102" t="s">
        <v>989</v>
      </c>
      <c r="C181" s="119">
        <v>21</v>
      </c>
      <c r="D181" s="128">
        <v>1</v>
      </c>
      <c r="E181" s="7"/>
      <c r="F181" s="62">
        <f t="shared" si="1"/>
        <v>5.9395859260097297E-4</v>
      </c>
      <c r="G181" s="62">
        <f t="shared" si="2"/>
        <v>1.4167115291984245E-5</v>
      </c>
    </row>
    <row r="182" spans="1:7" hidden="1" x14ac:dyDescent="0.25">
      <c r="A182" s="106" t="s">
        <v>745</v>
      </c>
      <c r="B182" s="70"/>
      <c r="C182" s="119"/>
      <c r="D182" s="128"/>
      <c r="E182" s="7"/>
      <c r="F182" s="62">
        <f t="shared" si="1"/>
        <v>0</v>
      </c>
      <c r="G182" s="62">
        <f t="shared" si="2"/>
        <v>0</v>
      </c>
    </row>
    <row r="183" spans="1:7" hidden="1" x14ac:dyDescent="0.25">
      <c r="A183" s="106" t="s">
        <v>746</v>
      </c>
      <c r="B183" s="70"/>
      <c r="C183" s="119"/>
      <c r="D183" s="128"/>
      <c r="E183" s="7"/>
      <c r="F183" s="62">
        <f t="shared" si="1"/>
        <v>0</v>
      </c>
      <c r="G183" s="62">
        <f t="shared" si="2"/>
        <v>0</v>
      </c>
    </row>
    <row r="184" spans="1:7" hidden="1" x14ac:dyDescent="0.25">
      <c r="A184" s="106" t="s">
        <v>747</v>
      </c>
      <c r="B184" s="70"/>
      <c r="C184" s="119"/>
      <c r="D184" s="128"/>
      <c r="E184" s="7"/>
      <c r="F184" s="62">
        <f t="shared" si="1"/>
        <v>0</v>
      </c>
      <c r="G184" s="62">
        <f t="shared" si="2"/>
        <v>0</v>
      </c>
    </row>
    <row r="185" spans="1:7" hidden="1" x14ac:dyDescent="0.25">
      <c r="A185" s="106" t="s">
        <v>748</v>
      </c>
      <c r="B185" s="70"/>
      <c r="C185" s="119"/>
      <c r="D185" s="128"/>
      <c r="E185" s="7"/>
      <c r="F185" s="62">
        <f t="shared" si="1"/>
        <v>0</v>
      </c>
      <c r="G185" s="62">
        <f t="shared" si="2"/>
        <v>0</v>
      </c>
    </row>
    <row r="186" spans="1:7" hidden="1" x14ac:dyDescent="0.25">
      <c r="A186" s="106" t="s">
        <v>749</v>
      </c>
      <c r="B186" s="70"/>
      <c r="C186" s="119"/>
      <c r="D186" s="128"/>
      <c r="F186" s="62">
        <f t="shared" si="1"/>
        <v>0</v>
      </c>
      <c r="G186" s="62">
        <f t="shared" si="2"/>
        <v>0</v>
      </c>
    </row>
    <row r="187" spans="1:7" hidden="1" x14ac:dyDescent="0.25">
      <c r="A187" s="106" t="s">
        <v>750</v>
      </c>
      <c r="B187" s="70"/>
      <c r="C187" s="119"/>
      <c r="D187" s="128"/>
      <c r="E187" s="14"/>
      <c r="F187" s="62">
        <f t="shared" si="1"/>
        <v>0</v>
      </c>
      <c r="G187" s="62">
        <f t="shared" si="2"/>
        <v>0</v>
      </c>
    </row>
    <row r="188" spans="1:7" hidden="1" x14ac:dyDescent="0.25">
      <c r="A188" s="106" t="s">
        <v>751</v>
      </c>
      <c r="B188" s="70"/>
      <c r="C188" s="119"/>
      <c r="D188" s="128"/>
      <c r="E188" s="14"/>
      <c r="F188" s="62">
        <f t="shared" si="1"/>
        <v>0</v>
      </c>
      <c r="G188" s="62">
        <f t="shared" si="2"/>
        <v>0</v>
      </c>
    </row>
    <row r="189" spans="1:7" hidden="1" x14ac:dyDescent="0.25">
      <c r="A189" s="106" t="s">
        <v>752</v>
      </c>
      <c r="B189" s="70"/>
      <c r="C189" s="119"/>
      <c r="D189" s="128"/>
      <c r="E189" s="14"/>
      <c r="F189" s="62">
        <f t="shared" si="1"/>
        <v>0</v>
      </c>
      <c r="G189" s="62">
        <f t="shared" si="2"/>
        <v>0</v>
      </c>
    </row>
    <row r="190" spans="1:7" hidden="1" x14ac:dyDescent="0.25">
      <c r="A190" s="106" t="s">
        <v>753</v>
      </c>
      <c r="B190" s="70"/>
      <c r="C190" s="119"/>
      <c r="D190" s="128"/>
      <c r="E190" s="14"/>
      <c r="F190" s="62">
        <f t="shared" si="1"/>
        <v>0</v>
      </c>
      <c r="G190" s="62">
        <f t="shared" si="2"/>
        <v>0</v>
      </c>
    </row>
    <row r="191" spans="1:7" hidden="1" x14ac:dyDescent="0.25">
      <c r="A191" s="106" t="s">
        <v>754</v>
      </c>
      <c r="B191" s="70"/>
      <c r="C191" s="119"/>
      <c r="D191" s="128"/>
      <c r="E191" s="14"/>
      <c r="F191" s="62">
        <f t="shared" si="1"/>
        <v>0</v>
      </c>
      <c r="G191" s="62">
        <f t="shared" si="2"/>
        <v>0</v>
      </c>
    </row>
    <row r="192" spans="1:7" hidden="1" x14ac:dyDescent="0.25">
      <c r="A192" s="106" t="s">
        <v>755</v>
      </c>
      <c r="B192" s="70"/>
      <c r="C192" s="119"/>
      <c r="D192" s="128"/>
      <c r="E192" s="14"/>
      <c r="F192" s="62">
        <f t="shared" si="1"/>
        <v>0</v>
      </c>
      <c r="G192" s="62">
        <f t="shared" si="2"/>
        <v>0</v>
      </c>
    </row>
    <row r="193" spans="1:7" ht="14.25" hidden="1" customHeight="1" x14ac:dyDescent="0.25">
      <c r="A193" s="106" t="s">
        <v>756</v>
      </c>
      <c r="B193" s="70"/>
      <c r="C193" s="119"/>
      <c r="D193" s="128"/>
      <c r="E193" s="14"/>
      <c r="F193" s="62">
        <f t="shared" si="1"/>
        <v>0</v>
      </c>
      <c r="G193" s="62">
        <f t="shared" si="2"/>
        <v>0</v>
      </c>
    </row>
    <row r="194" spans="1:7" hidden="1" x14ac:dyDescent="0.25">
      <c r="A194" s="106" t="s">
        <v>757</v>
      </c>
      <c r="B194" s="70"/>
      <c r="C194" s="119"/>
      <c r="D194" s="128"/>
      <c r="E194" s="14"/>
      <c r="F194" s="62">
        <f t="shared" si="1"/>
        <v>0</v>
      </c>
      <c r="G194" s="62">
        <f t="shared" si="2"/>
        <v>0</v>
      </c>
    </row>
    <row r="195" spans="1:7" x14ac:dyDescent="0.25">
      <c r="A195" s="106" t="s">
        <v>758</v>
      </c>
      <c r="B195" s="8" t="s">
        <v>1</v>
      </c>
      <c r="C195" s="129">
        <f>SUM(C171:C194)</f>
        <v>35356</v>
      </c>
      <c r="D195" s="129">
        <f>SUM(D171:D194)</f>
        <v>70586</v>
      </c>
      <c r="E195" s="14"/>
      <c r="F195" s="64">
        <f>SUM(F171:F194)</f>
        <v>0.99999999999999978</v>
      </c>
      <c r="G195" s="64">
        <f>SUM(G171:G194)</f>
        <v>1</v>
      </c>
    </row>
    <row r="196" spans="1:7" s="67" customFormat="1" ht="15" customHeight="1" x14ac:dyDescent="0.25">
      <c r="A196" s="74"/>
      <c r="B196" s="76" t="s">
        <v>922</v>
      </c>
      <c r="C196" s="74" t="s">
        <v>148</v>
      </c>
      <c r="D196" s="74" t="s">
        <v>56</v>
      </c>
      <c r="E196" s="60"/>
      <c r="F196" s="74" t="s">
        <v>140</v>
      </c>
      <c r="G196" s="74" t="s">
        <v>146</v>
      </c>
    </row>
    <row r="197" spans="1:7" x14ac:dyDescent="0.25">
      <c r="A197" s="106" t="s">
        <v>759</v>
      </c>
      <c r="B197" s="5" t="s">
        <v>133</v>
      </c>
      <c r="C197" s="110" t="s">
        <v>184</v>
      </c>
      <c r="D197" s="106"/>
      <c r="G197" s="5"/>
    </row>
    <row r="198" spans="1:7" x14ac:dyDescent="0.25">
      <c r="G198" s="5"/>
    </row>
    <row r="199" spans="1:7" s="67" customFormat="1" x14ac:dyDescent="0.25">
      <c r="A199" s="106"/>
      <c r="B199" s="102" t="s">
        <v>246</v>
      </c>
      <c r="C199" s="69"/>
      <c r="D199" s="69"/>
      <c r="E199" s="69"/>
      <c r="F199" s="69"/>
      <c r="G199" s="69"/>
    </row>
    <row r="200" spans="1:7" x14ac:dyDescent="0.25">
      <c r="A200" s="106" t="s">
        <v>760</v>
      </c>
      <c r="B200" s="5" t="s">
        <v>165</v>
      </c>
      <c r="C200" s="110" t="s">
        <v>184</v>
      </c>
      <c r="D200" s="110" t="s">
        <v>182</v>
      </c>
      <c r="F200" s="62" t="str">
        <f t="shared" ref="F200:F214" si="3">IF($C$208=0,"",IF(C200="[for completion]","",C200/$C$208))</f>
        <v/>
      </c>
      <c r="G200" s="62" t="str">
        <f t="shared" ref="G200:G214" si="4">IF($D$208=0,"",IF(D200="[for completion]","",D200/$D$208))</f>
        <v/>
      </c>
    </row>
    <row r="201" spans="1:7" x14ac:dyDescent="0.25">
      <c r="A201" s="106" t="s">
        <v>761</v>
      </c>
      <c r="B201" s="69" t="s">
        <v>167</v>
      </c>
      <c r="C201" s="110" t="s">
        <v>184</v>
      </c>
      <c r="D201" s="110" t="s">
        <v>182</v>
      </c>
      <c r="F201" s="62" t="str">
        <f t="shared" si="3"/>
        <v/>
      </c>
      <c r="G201" s="62" t="str">
        <f t="shared" si="4"/>
        <v/>
      </c>
    </row>
    <row r="202" spans="1:7" x14ac:dyDescent="0.25">
      <c r="A202" s="106" t="s">
        <v>762</v>
      </c>
      <c r="B202" s="69" t="s">
        <v>168</v>
      </c>
      <c r="C202" s="110" t="s">
        <v>184</v>
      </c>
      <c r="D202" s="110" t="s">
        <v>182</v>
      </c>
      <c r="F202" s="62" t="str">
        <f t="shared" si="3"/>
        <v/>
      </c>
      <c r="G202" s="62" t="str">
        <f t="shared" si="4"/>
        <v/>
      </c>
    </row>
    <row r="203" spans="1:7" x14ac:dyDescent="0.25">
      <c r="A203" s="106" t="s">
        <v>763</v>
      </c>
      <c r="B203" s="69" t="s">
        <v>169</v>
      </c>
      <c r="C203" s="110" t="s">
        <v>184</v>
      </c>
      <c r="D203" s="110" t="s">
        <v>182</v>
      </c>
      <c r="F203" s="62" t="str">
        <f t="shared" si="3"/>
        <v/>
      </c>
      <c r="G203" s="62" t="str">
        <f t="shared" si="4"/>
        <v/>
      </c>
    </row>
    <row r="204" spans="1:7" x14ac:dyDescent="0.25">
      <c r="A204" s="106" t="s">
        <v>764</v>
      </c>
      <c r="B204" s="69" t="s">
        <v>170</v>
      </c>
      <c r="C204" s="110" t="s">
        <v>184</v>
      </c>
      <c r="D204" s="110" t="s">
        <v>182</v>
      </c>
      <c r="F204" s="62" t="str">
        <f t="shared" si="3"/>
        <v/>
      </c>
      <c r="G204" s="62" t="str">
        <f t="shared" si="4"/>
        <v/>
      </c>
    </row>
    <row r="205" spans="1:7" x14ac:dyDescent="0.25">
      <c r="A205" s="106" t="s">
        <v>765</v>
      </c>
      <c r="B205" s="69" t="s">
        <v>171</v>
      </c>
      <c r="C205" s="110" t="s">
        <v>184</v>
      </c>
      <c r="D205" s="110" t="s">
        <v>182</v>
      </c>
      <c r="F205" s="62" t="str">
        <f t="shared" si="3"/>
        <v/>
      </c>
      <c r="G205" s="62" t="str">
        <f t="shared" si="4"/>
        <v/>
      </c>
    </row>
    <row r="206" spans="1:7" x14ac:dyDescent="0.25">
      <c r="A206" s="106" t="s">
        <v>766</v>
      </c>
      <c r="B206" s="69" t="s">
        <v>172</v>
      </c>
      <c r="C206" s="110" t="s">
        <v>184</v>
      </c>
      <c r="D206" s="110" t="s">
        <v>182</v>
      </c>
      <c r="F206" s="62" t="str">
        <f t="shared" si="3"/>
        <v/>
      </c>
      <c r="G206" s="62" t="str">
        <f t="shared" si="4"/>
        <v/>
      </c>
    </row>
    <row r="207" spans="1:7" x14ac:dyDescent="0.25">
      <c r="A207" s="106" t="s">
        <v>767</v>
      </c>
      <c r="B207" s="69" t="s">
        <v>166</v>
      </c>
      <c r="C207" s="110" t="s">
        <v>184</v>
      </c>
      <c r="D207" s="110" t="s">
        <v>182</v>
      </c>
      <c r="F207" s="62" t="str">
        <f t="shared" si="3"/>
        <v/>
      </c>
      <c r="G207" s="62" t="str">
        <f t="shared" si="4"/>
        <v/>
      </c>
    </row>
    <row r="208" spans="1:7" s="54" customFormat="1" x14ac:dyDescent="0.25">
      <c r="A208" s="106" t="s">
        <v>768</v>
      </c>
      <c r="B208" s="57" t="s">
        <v>1</v>
      </c>
      <c r="C208" s="55">
        <f>SUM(C200:C207)</f>
        <v>0</v>
      </c>
      <c r="D208" s="55">
        <f>SUM(D200:D207)</f>
        <v>0</v>
      </c>
      <c r="E208" s="55"/>
      <c r="F208" s="59">
        <f>SUM(F200:F207)</f>
        <v>0</v>
      </c>
      <c r="G208" s="59">
        <f>SUM(G200:G207)</f>
        <v>0</v>
      </c>
    </row>
    <row r="209" spans="1:7" s="67" customFormat="1" hidden="1" outlineLevel="1" x14ac:dyDescent="0.25">
      <c r="A209" s="106" t="s">
        <v>769</v>
      </c>
      <c r="B209" s="84" t="s">
        <v>173</v>
      </c>
      <c r="C209" s="69"/>
      <c r="D209" s="69"/>
      <c r="E209" s="69"/>
      <c r="F209" s="62" t="str">
        <f t="shared" si="3"/>
        <v/>
      </c>
      <c r="G209" s="62" t="str">
        <f t="shared" si="4"/>
        <v/>
      </c>
    </row>
    <row r="210" spans="1:7" s="67" customFormat="1" hidden="1" outlineLevel="1" x14ac:dyDescent="0.25">
      <c r="A210" s="106" t="s">
        <v>770</v>
      </c>
      <c r="B210" s="84" t="s">
        <v>174</v>
      </c>
      <c r="C210" s="69"/>
      <c r="D210" s="69"/>
      <c r="E210" s="69"/>
      <c r="F210" s="62" t="str">
        <f t="shared" si="3"/>
        <v/>
      </c>
      <c r="G210" s="62" t="str">
        <f t="shared" si="4"/>
        <v/>
      </c>
    </row>
    <row r="211" spans="1:7" s="67" customFormat="1" hidden="1" outlineLevel="1" x14ac:dyDescent="0.25">
      <c r="A211" s="106" t="s">
        <v>771</v>
      </c>
      <c r="B211" s="84" t="s">
        <v>175</v>
      </c>
      <c r="C211" s="69"/>
      <c r="D211" s="69"/>
      <c r="E211" s="69"/>
      <c r="F211" s="62" t="str">
        <f t="shared" si="3"/>
        <v/>
      </c>
      <c r="G211" s="62" t="str">
        <f t="shared" si="4"/>
        <v/>
      </c>
    </row>
    <row r="212" spans="1:7" s="67" customFormat="1" hidden="1" outlineLevel="1" x14ac:dyDescent="0.25">
      <c r="A212" s="106" t="s">
        <v>772</v>
      </c>
      <c r="B212" s="84" t="s">
        <v>176</v>
      </c>
      <c r="C212" s="69"/>
      <c r="D212" s="69"/>
      <c r="E212" s="69"/>
      <c r="F212" s="62" t="str">
        <f t="shared" si="3"/>
        <v/>
      </c>
      <c r="G212" s="62" t="str">
        <f t="shared" si="4"/>
        <v/>
      </c>
    </row>
    <row r="213" spans="1:7" s="67" customFormat="1" hidden="1" outlineLevel="1" x14ac:dyDescent="0.25">
      <c r="A213" s="106" t="s">
        <v>773</v>
      </c>
      <c r="B213" s="84" t="s">
        <v>177</v>
      </c>
      <c r="C213" s="69"/>
      <c r="D213" s="69"/>
      <c r="E213" s="69"/>
      <c r="F213" s="62" t="str">
        <f t="shared" si="3"/>
        <v/>
      </c>
      <c r="G213" s="62" t="str">
        <f t="shared" si="4"/>
        <v/>
      </c>
    </row>
    <row r="214" spans="1:7" s="67" customFormat="1" hidden="1" outlineLevel="1" x14ac:dyDescent="0.25">
      <c r="A214" s="106" t="s">
        <v>774</v>
      </c>
      <c r="B214" s="84" t="s">
        <v>178</v>
      </c>
      <c r="C214" s="69"/>
      <c r="D214" s="69"/>
      <c r="E214" s="69"/>
      <c r="F214" s="62" t="str">
        <f t="shared" si="3"/>
        <v/>
      </c>
      <c r="G214" s="62" t="str">
        <f t="shared" si="4"/>
        <v/>
      </c>
    </row>
    <row r="215" spans="1:7" s="67" customFormat="1" hidden="1" outlineLevel="1" x14ac:dyDescent="0.25">
      <c r="A215" s="106" t="s">
        <v>775</v>
      </c>
      <c r="B215" s="84"/>
      <c r="C215" s="69"/>
      <c r="D215" s="69"/>
      <c r="E215" s="69"/>
      <c r="F215" s="62"/>
      <c r="G215" s="62"/>
    </row>
    <row r="216" spans="1:7" s="67" customFormat="1" hidden="1" outlineLevel="1" x14ac:dyDescent="0.25">
      <c r="A216" s="106" t="s">
        <v>776</v>
      </c>
      <c r="B216" s="84"/>
      <c r="C216" s="69"/>
      <c r="D216" s="69"/>
      <c r="E216" s="69"/>
      <c r="F216" s="62"/>
      <c r="G216" s="62"/>
    </row>
    <row r="217" spans="1:7" s="67" customFormat="1" hidden="1" outlineLevel="1" x14ac:dyDescent="0.25">
      <c r="A217" s="106" t="s">
        <v>777</v>
      </c>
      <c r="B217" s="84"/>
      <c r="C217" s="69"/>
      <c r="D217" s="69"/>
      <c r="E217" s="69"/>
      <c r="F217" s="62"/>
      <c r="G217" s="62"/>
    </row>
    <row r="218" spans="1:7" s="67" customFormat="1" ht="15" customHeight="1" collapsed="1" x14ac:dyDescent="0.25">
      <c r="A218" s="74"/>
      <c r="B218" s="76" t="s">
        <v>923</v>
      </c>
      <c r="C218" s="74" t="s">
        <v>148</v>
      </c>
      <c r="D218" s="74" t="s">
        <v>56</v>
      </c>
      <c r="E218" s="60"/>
      <c r="F218" s="74" t="s">
        <v>140</v>
      </c>
      <c r="G218" s="74" t="s">
        <v>146</v>
      </c>
    </row>
    <row r="219" spans="1:7" s="54" customFormat="1" x14ac:dyDescent="0.25">
      <c r="A219" s="106" t="s">
        <v>778</v>
      </c>
      <c r="B219" s="55" t="s">
        <v>133</v>
      </c>
      <c r="C219" s="110">
        <v>0.4012</v>
      </c>
      <c r="D219" s="106"/>
      <c r="E219" s="55"/>
      <c r="F219" s="55"/>
      <c r="G219" s="55"/>
    </row>
    <row r="220" spans="1:7" s="67" customFormat="1" x14ac:dyDescent="0.25">
      <c r="A220" s="69"/>
      <c r="B220" s="69"/>
      <c r="C220" s="69"/>
      <c r="D220" s="69"/>
      <c r="E220" s="69"/>
      <c r="F220" s="69"/>
      <c r="G220" s="69"/>
    </row>
    <row r="221" spans="1:7" s="54" customFormat="1" x14ac:dyDescent="0.25">
      <c r="A221" s="69"/>
      <c r="B221" s="102" t="s">
        <v>246</v>
      </c>
      <c r="C221" s="69"/>
      <c r="D221" s="69"/>
      <c r="E221" s="55"/>
      <c r="F221" s="55"/>
      <c r="G221" s="55"/>
    </row>
    <row r="222" spans="1:7" s="54" customFormat="1" x14ac:dyDescent="0.25">
      <c r="A222" s="106" t="s">
        <v>779</v>
      </c>
      <c r="B222" s="69" t="s">
        <v>165</v>
      </c>
      <c r="C222" s="125">
        <v>30399</v>
      </c>
      <c r="D222" s="110" t="s">
        <v>182</v>
      </c>
      <c r="E222" s="55"/>
      <c r="F222" s="62">
        <f>IF($C$230=0,"",IF(C222="[Mark as ND1 if not relevant]","",C222/$C$230))</f>
        <v>0.85979748840366554</v>
      </c>
      <c r="G222" s="62"/>
    </row>
    <row r="223" spans="1:7" s="54" customFormat="1" x14ac:dyDescent="0.25">
      <c r="A223" s="106" t="s">
        <v>780</v>
      </c>
      <c r="B223" s="69" t="s">
        <v>167</v>
      </c>
      <c r="C223" s="125">
        <v>2834</v>
      </c>
      <c r="D223" s="110" t="s">
        <v>182</v>
      </c>
      <c r="E223" s="55"/>
      <c r="F223" s="62">
        <f t="shared" ref="F223:F229" si="5">IF($C$230=0,"",IF(C223="[Mark as ND1 if not relevant]","",C223/$C$230))</f>
        <v>8.0156126258626545E-2</v>
      </c>
      <c r="G223" s="62"/>
    </row>
    <row r="224" spans="1:7" s="54" customFormat="1" x14ac:dyDescent="0.25">
      <c r="A224" s="106" t="s">
        <v>781</v>
      </c>
      <c r="B224" s="69" t="s">
        <v>168</v>
      </c>
      <c r="C224" s="125">
        <v>1510</v>
      </c>
      <c r="D224" s="110" t="s">
        <v>182</v>
      </c>
      <c r="E224" s="55"/>
      <c r="F224" s="62">
        <f t="shared" si="5"/>
        <v>4.2708451182260437E-2</v>
      </c>
      <c r="G224" s="62"/>
    </row>
    <row r="225" spans="1:7" s="54" customFormat="1" x14ac:dyDescent="0.25">
      <c r="A225" s="106" t="s">
        <v>782</v>
      </c>
      <c r="B225" s="69" t="s">
        <v>169</v>
      </c>
      <c r="C225" s="125">
        <v>601</v>
      </c>
      <c r="D225" s="110" t="s">
        <v>182</v>
      </c>
      <c r="E225" s="55"/>
      <c r="F225" s="62">
        <f t="shared" si="5"/>
        <v>1.6998529245389749E-2</v>
      </c>
      <c r="G225" s="62"/>
    </row>
    <row r="226" spans="1:7" s="54" customFormat="1" x14ac:dyDescent="0.25">
      <c r="A226" s="106" t="s">
        <v>783</v>
      </c>
      <c r="B226" s="69" t="s">
        <v>170</v>
      </c>
      <c r="C226" s="125">
        <v>12</v>
      </c>
      <c r="D226" s="110" t="s">
        <v>182</v>
      </c>
      <c r="E226" s="55"/>
      <c r="F226" s="62">
        <f t="shared" si="5"/>
        <v>3.3940491005769881E-4</v>
      </c>
      <c r="G226" s="62"/>
    </row>
    <row r="227" spans="1:7" s="54" customFormat="1" x14ac:dyDescent="0.25">
      <c r="A227" s="106" t="s">
        <v>784</v>
      </c>
      <c r="B227" s="69" t="s">
        <v>171</v>
      </c>
      <c r="C227" s="125">
        <v>0</v>
      </c>
      <c r="D227" s="110" t="s">
        <v>182</v>
      </c>
      <c r="E227" s="55"/>
      <c r="F227" s="62">
        <f t="shared" si="5"/>
        <v>0</v>
      </c>
      <c r="G227" s="62"/>
    </row>
    <row r="228" spans="1:7" s="54" customFormat="1" x14ac:dyDescent="0.25">
      <c r="A228" s="106" t="s">
        <v>785</v>
      </c>
      <c r="B228" s="69" t="s">
        <v>172</v>
      </c>
      <c r="C228" s="125">
        <v>0</v>
      </c>
      <c r="D228" s="110" t="s">
        <v>182</v>
      </c>
      <c r="E228" s="55"/>
      <c r="F228" s="62">
        <f t="shared" si="5"/>
        <v>0</v>
      </c>
      <c r="G228" s="62"/>
    </row>
    <row r="229" spans="1:7" s="54" customFormat="1" x14ac:dyDescent="0.25">
      <c r="A229" s="106" t="s">
        <v>786</v>
      </c>
      <c r="B229" s="69" t="s">
        <v>166</v>
      </c>
      <c r="C229" s="125">
        <v>0</v>
      </c>
      <c r="D229" s="110" t="s">
        <v>182</v>
      </c>
      <c r="E229" s="55"/>
      <c r="F229" s="62">
        <f t="shared" si="5"/>
        <v>0</v>
      </c>
      <c r="G229" s="62"/>
    </row>
    <row r="230" spans="1:7" s="54" customFormat="1" x14ac:dyDescent="0.25">
      <c r="A230" s="106" t="s">
        <v>787</v>
      </c>
      <c r="B230" s="57" t="s">
        <v>1</v>
      </c>
      <c r="C230" s="125">
        <f>SUM(C222:C229)</f>
        <v>35356</v>
      </c>
      <c r="D230" s="55">
        <v>0</v>
      </c>
      <c r="E230" s="55"/>
      <c r="F230" s="73">
        <f>SUM(F222:F229)</f>
        <v>0.99999999999999989</v>
      </c>
      <c r="G230" s="59">
        <v>0</v>
      </c>
    </row>
    <row r="231" spans="1:7" s="67" customFormat="1" hidden="1" outlineLevel="1" x14ac:dyDescent="0.25">
      <c r="A231" s="106" t="s">
        <v>788</v>
      </c>
      <c r="B231" s="84" t="s">
        <v>173</v>
      </c>
      <c r="C231" s="69"/>
      <c r="D231" s="69"/>
      <c r="E231" s="69"/>
      <c r="F231" s="62">
        <f t="shared" ref="F231:F236" si="6">IF($C$230=0,"",IF(C231="[for completion]","",C231/$C$230))</f>
        <v>0</v>
      </c>
      <c r="G231" s="62" t="str">
        <f t="shared" ref="G231:G236" si="7">IF($D$230=0,"",IF(D231="[for completion]","",D231/$D$230))</f>
        <v/>
      </c>
    </row>
    <row r="232" spans="1:7" s="67" customFormat="1" hidden="1" outlineLevel="1" x14ac:dyDescent="0.25">
      <c r="A232" s="106" t="s">
        <v>789</v>
      </c>
      <c r="B232" s="84" t="s">
        <v>174</v>
      </c>
      <c r="C232" s="69"/>
      <c r="D232" s="69"/>
      <c r="E232" s="69"/>
      <c r="F232" s="62">
        <f t="shared" si="6"/>
        <v>0</v>
      </c>
      <c r="G232" s="62" t="str">
        <f t="shared" si="7"/>
        <v/>
      </c>
    </row>
    <row r="233" spans="1:7" s="67" customFormat="1" hidden="1" outlineLevel="1" x14ac:dyDescent="0.25">
      <c r="A233" s="106" t="s">
        <v>790</v>
      </c>
      <c r="B233" s="84" t="s">
        <v>175</v>
      </c>
      <c r="C233" s="69"/>
      <c r="D233" s="69"/>
      <c r="E233" s="69"/>
      <c r="F233" s="62">
        <f t="shared" si="6"/>
        <v>0</v>
      </c>
      <c r="G233" s="62" t="str">
        <f t="shared" si="7"/>
        <v/>
      </c>
    </row>
    <row r="234" spans="1:7" s="67" customFormat="1" hidden="1" outlineLevel="1" x14ac:dyDescent="0.25">
      <c r="A234" s="106" t="s">
        <v>791</v>
      </c>
      <c r="B234" s="84" t="s">
        <v>176</v>
      </c>
      <c r="C234" s="69"/>
      <c r="D234" s="69"/>
      <c r="E234" s="69"/>
      <c r="F234" s="62">
        <f t="shared" si="6"/>
        <v>0</v>
      </c>
      <c r="G234" s="62" t="str">
        <f t="shared" si="7"/>
        <v/>
      </c>
    </row>
    <row r="235" spans="1:7" s="67" customFormat="1" hidden="1" outlineLevel="1" x14ac:dyDescent="0.25">
      <c r="A235" s="106" t="s">
        <v>792</v>
      </c>
      <c r="B235" s="84" t="s">
        <v>177</v>
      </c>
      <c r="C235" s="69"/>
      <c r="D235" s="69"/>
      <c r="E235" s="69"/>
      <c r="F235" s="62">
        <f t="shared" si="6"/>
        <v>0</v>
      </c>
      <c r="G235" s="62" t="str">
        <f t="shared" si="7"/>
        <v/>
      </c>
    </row>
    <row r="236" spans="1:7" s="67" customFormat="1" hidden="1" outlineLevel="1" x14ac:dyDescent="0.25">
      <c r="A236" s="106" t="s">
        <v>793</v>
      </c>
      <c r="B236" s="84" t="s">
        <v>178</v>
      </c>
      <c r="C236" s="69"/>
      <c r="D236" s="69"/>
      <c r="E236" s="69"/>
      <c r="F236" s="62">
        <f t="shared" si="6"/>
        <v>0</v>
      </c>
      <c r="G236" s="62" t="str">
        <f t="shared" si="7"/>
        <v/>
      </c>
    </row>
    <row r="237" spans="1:7" s="67" customFormat="1" hidden="1" outlineLevel="1" x14ac:dyDescent="0.25">
      <c r="A237" s="106" t="s">
        <v>794</v>
      </c>
      <c r="B237" s="84"/>
      <c r="C237" s="69"/>
      <c r="D237" s="69"/>
      <c r="E237" s="69"/>
      <c r="F237" s="62"/>
      <c r="G237" s="62"/>
    </row>
    <row r="238" spans="1:7" s="67" customFormat="1" hidden="1" outlineLevel="1" x14ac:dyDescent="0.25">
      <c r="A238" s="106" t="s">
        <v>795</v>
      </c>
      <c r="B238" s="84"/>
      <c r="C238" s="69"/>
      <c r="D238" s="69"/>
      <c r="E238" s="69"/>
      <c r="F238" s="62"/>
      <c r="G238" s="62"/>
    </row>
    <row r="239" spans="1:7" s="67" customFormat="1" hidden="1" outlineLevel="1" x14ac:dyDescent="0.25">
      <c r="A239" s="106" t="s">
        <v>796</v>
      </c>
      <c r="B239" s="84"/>
      <c r="C239" s="69"/>
      <c r="D239" s="69"/>
      <c r="E239" s="69"/>
      <c r="F239" s="62"/>
      <c r="G239" s="62"/>
    </row>
    <row r="240" spans="1:7" ht="15" customHeight="1" collapsed="1" x14ac:dyDescent="0.25">
      <c r="A240" s="74"/>
      <c r="B240" s="76" t="s">
        <v>924</v>
      </c>
      <c r="C240" s="74" t="s">
        <v>140</v>
      </c>
      <c r="D240" s="40"/>
      <c r="E240" s="39"/>
      <c r="F240" s="40"/>
      <c r="G240" s="40"/>
    </row>
    <row r="241" spans="1:7" x14ac:dyDescent="0.25">
      <c r="A241" s="106" t="s">
        <v>797</v>
      </c>
      <c r="B241" s="5" t="s">
        <v>10</v>
      </c>
      <c r="C241" s="123">
        <v>1</v>
      </c>
      <c r="E241" s="14"/>
      <c r="F241" s="14"/>
      <c r="G241" s="14"/>
    </row>
    <row r="242" spans="1:7" x14ac:dyDescent="0.25">
      <c r="A242" s="106" t="s">
        <v>798</v>
      </c>
      <c r="B242" s="5" t="s">
        <v>136</v>
      </c>
      <c r="C242" s="122">
        <v>0</v>
      </c>
      <c r="E242" s="14"/>
      <c r="F242" s="14"/>
    </row>
    <row r="243" spans="1:7" x14ac:dyDescent="0.25">
      <c r="A243" s="106" t="s">
        <v>799</v>
      </c>
      <c r="B243" s="106" t="s">
        <v>972</v>
      </c>
      <c r="C243" s="122">
        <v>0</v>
      </c>
      <c r="E243" s="14"/>
      <c r="F243" s="14"/>
    </row>
    <row r="244" spans="1:7" x14ac:dyDescent="0.25">
      <c r="A244" s="106" t="s">
        <v>800</v>
      </c>
      <c r="B244" s="5" t="s">
        <v>2</v>
      </c>
      <c r="C244" s="122">
        <v>0</v>
      </c>
      <c r="E244" s="14"/>
      <c r="F244" s="14"/>
    </row>
    <row r="245" spans="1:7" s="67" customFormat="1" hidden="1" outlineLevel="1" x14ac:dyDescent="0.25">
      <c r="A245" s="106" t="s">
        <v>801</v>
      </c>
      <c r="B245" s="84" t="s">
        <v>153</v>
      </c>
      <c r="C245" s="69"/>
      <c r="D245" s="69"/>
      <c r="E245" s="73"/>
      <c r="F245" s="73"/>
      <c r="G245" s="68"/>
    </row>
    <row r="246" spans="1:7" s="67" customFormat="1" hidden="1" outlineLevel="1" x14ac:dyDescent="0.25">
      <c r="A246" s="106" t="s">
        <v>802</v>
      </c>
      <c r="B246" s="84" t="s">
        <v>154</v>
      </c>
      <c r="D246" s="69"/>
      <c r="E246" s="73"/>
      <c r="F246" s="73"/>
      <c r="G246" s="68"/>
    </row>
    <row r="247" spans="1:7" s="67" customFormat="1" hidden="1" outlineLevel="1" x14ac:dyDescent="0.25">
      <c r="A247" s="106" t="s">
        <v>803</v>
      </c>
      <c r="B247" s="84" t="s">
        <v>204</v>
      </c>
      <c r="C247" s="69"/>
      <c r="D247" s="69"/>
      <c r="E247" s="73"/>
      <c r="F247" s="73"/>
      <c r="G247" s="68"/>
    </row>
    <row r="248" spans="1:7" s="67" customFormat="1" hidden="1" outlineLevel="1" x14ac:dyDescent="0.25">
      <c r="A248" s="106" t="s">
        <v>804</v>
      </c>
      <c r="B248" s="84" t="s">
        <v>205</v>
      </c>
      <c r="C248" s="69"/>
      <c r="D248" s="69"/>
      <c r="E248" s="73"/>
      <c r="F248" s="73"/>
      <c r="G248" s="68"/>
    </row>
    <row r="249" spans="1:7" s="67" customFormat="1" hidden="1" outlineLevel="1" x14ac:dyDescent="0.25">
      <c r="A249" s="106" t="s">
        <v>805</v>
      </c>
      <c r="B249" s="84" t="s">
        <v>206</v>
      </c>
      <c r="C249" s="69"/>
      <c r="D249" s="69"/>
      <c r="E249" s="73"/>
      <c r="F249" s="73"/>
      <c r="G249" s="68"/>
    </row>
    <row r="250" spans="1:7" s="67" customFormat="1" hidden="1" outlineLevel="1" x14ac:dyDescent="0.25">
      <c r="A250" s="106" t="s">
        <v>806</v>
      </c>
      <c r="B250" s="84" t="s">
        <v>151</v>
      </c>
      <c r="C250" s="69"/>
      <c r="D250" s="69"/>
      <c r="E250" s="73"/>
      <c r="F250" s="73"/>
      <c r="G250" s="68"/>
    </row>
    <row r="251" spans="1:7" s="67" customFormat="1" hidden="1" outlineLevel="1" x14ac:dyDescent="0.25">
      <c r="A251" s="106" t="s">
        <v>807</v>
      </c>
      <c r="B251" s="84" t="s">
        <v>151</v>
      </c>
      <c r="C251" s="69"/>
      <c r="D251" s="69"/>
      <c r="E251" s="73"/>
      <c r="F251" s="73"/>
      <c r="G251" s="68"/>
    </row>
    <row r="252" spans="1:7" s="67" customFormat="1" hidden="1" outlineLevel="1" x14ac:dyDescent="0.25">
      <c r="A252" s="106" t="s">
        <v>808</v>
      </c>
      <c r="B252" s="84" t="s">
        <v>151</v>
      </c>
      <c r="C252" s="69"/>
      <c r="D252" s="69"/>
      <c r="E252" s="73"/>
      <c r="F252" s="73"/>
      <c r="G252" s="68"/>
    </row>
    <row r="253" spans="1:7" s="67" customFormat="1" hidden="1" outlineLevel="1" x14ac:dyDescent="0.25">
      <c r="A253" s="106" t="s">
        <v>809</v>
      </c>
      <c r="B253" s="84" t="s">
        <v>151</v>
      </c>
      <c r="C253" s="69"/>
      <c r="D253" s="69"/>
      <c r="E253" s="73"/>
      <c r="F253" s="73"/>
      <c r="G253" s="68"/>
    </row>
    <row r="254" spans="1:7" s="67" customFormat="1" hidden="1" outlineLevel="1" x14ac:dyDescent="0.25">
      <c r="A254" s="106" t="s">
        <v>810</v>
      </c>
      <c r="B254" s="84" t="s">
        <v>151</v>
      </c>
      <c r="C254" s="69"/>
      <c r="D254" s="69"/>
      <c r="E254" s="73"/>
      <c r="F254" s="73"/>
      <c r="G254" s="68"/>
    </row>
    <row r="255" spans="1:7" s="67" customFormat="1" hidden="1" outlineLevel="1" x14ac:dyDescent="0.25">
      <c r="A255" s="106" t="s">
        <v>811</v>
      </c>
      <c r="B255" s="84" t="s">
        <v>151</v>
      </c>
      <c r="C255" s="69"/>
      <c r="D255" s="69"/>
      <c r="E255" s="73"/>
      <c r="F255" s="73"/>
      <c r="G255" s="68"/>
    </row>
    <row r="256" spans="1:7" ht="15" customHeight="1" collapsed="1" x14ac:dyDescent="0.25">
      <c r="A256" s="74"/>
      <c r="B256" s="76" t="s">
        <v>925</v>
      </c>
      <c r="C256" s="74" t="s">
        <v>140</v>
      </c>
      <c r="D256" s="40"/>
      <c r="E256" s="39"/>
      <c r="F256" s="40"/>
      <c r="G256" s="42"/>
    </row>
    <row r="257" spans="1:7" x14ac:dyDescent="0.25">
      <c r="A257" s="106" t="s">
        <v>812</v>
      </c>
      <c r="B257" s="5" t="s">
        <v>34</v>
      </c>
      <c r="C257" s="5" t="s">
        <v>182</v>
      </c>
      <c r="E257" s="3"/>
      <c r="F257" s="3"/>
    </row>
    <row r="258" spans="1:7" x14ac:dyDescent="0.25">
      <c r="A258" s="106" t="s">
        <v>813</v>
      </c>
      <c r="B258" s="5" t="s">
        <v>35</v>
      </c>
      <c r="C258" s="5" t="s">
        <v>183</v>
      </c>
      <c r="E258" s="3"/>
      <c r="F258" s="3"/>
    </row>
    <row r="259" spans="1:7" x14ac:dyDescent="0.25">
      <c r="A259" s="106" t="s">
        <v>814</v>
      </c>
      <c r="B259" s="5" t="s">
        <v>2</v>
      </c>
      <c r="C259" s="5" t="s">
        <v>183</v>
      </c>
      <c r="E259" s="3"/>
      <c r="F259" s="3"/>
    </row>
    <row r="260" spans="1:7" s="67" customFormat="1" hidden="1" outlineLevel="1" x14ac:dyDescent="0.25">
      <c r="A260" s="106" t="s">
        <v>815</v>
      </c>
      <c r="B260" s="69"/>
      <c r="C260" s="69"/>
      <c r="D260" s="69"/>
      <c r="E260" s="68"/>
      <c r="F260" s="68"/>
      <c r="G260" s="68"/>
    </row>
    <row r="261" spans="1:7" s="67" customFormat="1" hidden="1" outlineLevel="1" x14ac:dyDescent="0.25">
      <c r="A261" s="106" t="s">
        <v>816</v>
      </c>
      <c r="B261" s="69"/>
      <c r="C261" s="69"/>
      <c r="D261" s="69"/>
      <c r="E261" s="68"/>
      <c r="F261" s="68"/>
      <c r="G261" s="68"/>
    </row>
    <row r="262" spans="1:7" s="67" customFormat="1" hidden="1" outlineLevel="1" x14ac:dyDescent="0.25">
      <c r="A262" s="106" t="s">
        <v>817</v>
      </c>
      <c r="B262" s="69"/>
      <c r="C262" s="69"/>
      <c r="D262" s="69"/>
      <c r="E262" s="68"/>
      <c r="F262" s="68"/>
      <c r="G262" s="68"/>
    </row>
    <row r="263" spans="1:7" s="67" customFormat="1" hidden="1" outlineLevel="1" x14ac:dyDescent="0.25">
      <c r="A263" s="106" t="s">
        <v>818</v>
      </c>
      <c r="B263" s="69"/>
      <c r="C263" s="69"/>
      <c r="D263" s="69"/>
      <c r="E263" s="68"/>
      <c r="F263" s="68"/>
      <c r="G263" s="68"/>
    </row>
    <row r="264" spans="1:7" s="67" customFormat="1" hidden="1" outlineLevel="1" x14ac:dyDescent="0.25">
      <c r="A264" s="106" t="s">
        <v>819</v>
      </c>
      <c r="B264" s="69"/>
      <c r="C264" s="69"/>
      <c r="D264" s="69"/>
      <c r="E264" s="68"/>
      <c r="F264" s="68"/>
      <c r="G264" s="68"/>
    </row>
    <row r="265" spans="1:7" s="67" customFormat="1" hidden="1" outlineLevel="1" x14ac:dyDescent="0.25">
      <c r="A265" s="106" t="s">
        <v>820</v>
      </c>
      <c r="B265" s="69"/>
      <c r="C265" s="69"/>
      <c r="D265" s="69"/>
      <c r="E265" s="68"/>
      <c r="F265" s="68"/>
      <c r="G265" s="68"/>
    </row>
    <row r="266" spans="1:7" s="67" customFormat="1" ht="18.75" collapsed="1" x14ac:dyDescent="0.25">
      <c r="A266" s="44"/>
      <c r="B266" s="47" t="s">
        <v>227</v>
      </c>
      <c r="C266" s="44"/>
      <c r="D266" s="44"/>
      <c r="E266" s="44"/>
      <c r="F266" s="45"/>
      <c r="G266" s="45"/>
    </row>
    <row r="267" spans="1:7" s="67" customFormat="1" ht="15" customHeight="1" x14ac:dyDescent="0.25">
      <c r="A267" s="74"/>
      <c r="B267" s="76" t="s">
        <v>926</v>
      </c>
      <c r="C267" s="74" t="s">
        <v>148</v>
      </c>
      <c r="D267" s="74" t="s">
        <v>56</v>
      </c>
      <c r="E267" s="74"/>
      <c r="F267" s="74" t="s">
        <v>141</v>
      </c>
      <c r="G267" s="74" t="s">
        <v>146</v>
      </c>
    </row>
    <row r="268" spans="1:7" s="54" customFormat="1" x14ac:dyDescent="0.25">
      <c r="A268" s="106" t="s">
        <v>821</v>
      </c>
      <c r="B268" s="106" t="s">
        <v>86</v>
      </c>
      <c r="C268" s="106">
        <v>1262.83</v>
      </c>
      <c r="D268" s="58"/>
      <c r="E268" s="58"/>
      <c r="F268" s="49"/>
      <c r="G268" s="49"/>
    </row>
    <row r="269" spans="1:7" s="54" customFormat="1" x14ac:dyDescent="0.25">
      <c r="A269" s="58"/>
      <c r="B269" s="106"/>
      <c r="C269" s="106"/>
      <c r="D269" s="58"/>
      <c r="E269" s="58"/>
      <c r="F269" s="49"/>
      <c r="G269" s="49"/>
    </row>
    <row r="270" spans="1:7" s="54" customFormat="1" x14ac:dyDescent="0.25">
      <c r="A270" s="69"/>
      <c r="B270" s="106" t="s">
        <v>149</v>
      </c>
      <c r="C270" s="106"/>
      <c r="D270" s="58"/>
      <c r="E270" s="58"/>
      <c r="F270" s="49"/>
      <c r="G270" s="49"/>
    </row>
    <row r="271" spans="1:7" s="54" customFormat="1" x14ac:dyDescent="0.25">
      <c r="A271" s="106" t="s">
        <v>822</v>
      </c>
      <c r="B271" s="70" t="str">
        <f>"-1.00"</f>
        <v>-1.00</v>
      </c>
      <c r="C271" s="119">
        <v>6751</v>
      </c>
      <c r="D271" s="55">
        <v>18742</v>
      </c>
      <c r="E271" s="58"/>
      <c r="F271" s="62">
        <f t="shared" ref="F271:F294" si="8">IF($C$295=0,"",IF(C271="[for completion]","",C271/$C$295))</f>
        <v>0.18835444450644495</v>
      </c>
      <c r="G271" s="62">
        <f t="shared" ref="G271:G294" si="9">IF($D$295=0,"",IF(D271="[for completion]","",D271/$D$295))</f>
        <v>0.66034810795574661</v>
      </c>
    </row>
    <row r="272" spans="1:7" s="54" customFormat="1" x14ac:dyDescent="0.25">
      <c r="A272" s="106" t="s">
        <v>823</v>
      </c>
      <c r="B272" s="70" t="s">
        <v>990</v>
      </c>
      <c r="C272" s="119">
        <v>9184</v>
      </c>
      <c r="D272" s="55">
        <v>5758</v>
      </c>
      <c r="E272" s="58"/>
      <c r="F272" s="62">
        <f t="shared" si="8"/>
        <v>0.25623570113274929</v>
      </c>
      <c r="G272" s="62">
        <f t="shared" si="9"/>
        <v>0.20287506165879782</v>
      </c>
    </row>
    <row r="273" spans="1:7" s="54" customFormat="1" x14ac:dyDescent="0.25">
      <c r="A273" s="106" t="s">
        <v>824</v>
      </c>
      <c r="B273" s="70" t="s">
        <v>991</v>
      </c>
      <c r="C273" s="119">
        <v>9292</v>
      </c>
      <c r="D273" s="55">
        <v>2691</v>
      </c>
      <c r="E273" s="58"/>
      <c r="F273" s="62">
        <f t="shared" si="8"/>
        <v>0.25924892584119191</v>
      </c>
      <c r="G273" s="62">
        <f t="shared" si="9"/>
        <v>9.4813614262560783E-2</v>
      </c>
    </row>
    <row r="274" spans="1:7" s="54" customFormat="1" x14ac:dyDescent="0.25">
      <c r="A274" s="106" t="s">
        <v>825</v>
      </c>
      <c r="B274" s="70" t="s">
        <v>987</v>
      </c>
      <c r="C274" s="119">
        <v>6119</v>
      </c>
      <c r="D274" s="55">
        <v>917</v>
      </c>
      <c r="E274" s="58"/>
      <c r="F274" s="62">
        <f t="shared" si="8"/>
        <v>0.17072149991629931</v>
      </c>
      <c r="G274" s="62">
        <f t="shared" si="9"/>
        <v>3.2309210062715803E-2</v>
      </c>
    </row>
    <row r="275" spans="1:7" s="54" customFormat="1" x14ac:dyDescent="0.25">
      <c r="A275" s="106" t="s">
        <v>826</v>
      </c>
      <c r="B275" s="70" t="s">
        <v>992</v>
      </c>
      <c r="C275" s="119">
        <v>3539</v>
      </c>
      <c r="D275" s="55">
        <v>250</v>
      </c>
      <c r="E275" s="58"/>
      <c r="F275" s="62">
        <f t="shared" si="8"/>
        <v>9.873890965905921E-2</v>
      </c>
      <c r="G275" s="62">
        <f t="shared" si="9"/>
        <v>8.8083996899443306E-3</v>
      </c>
    </row>
    <row r="276" spans="1:7" s="54" customFormat="1" x14ac:dyDescent="0.25">
      <c r="A276" s="106" t="s">
        <v>827</v>
      </c>
      <c r="B276" s="70" t="s">
        <v>993</v>
      </c>
      <c r="C276" s="119">
        <v>687</v>
      </c>
      <c r="D276" s="55">
        <v>20</v>
      </c>
      <c r="E276" s="58"/>
      <c r="F276" s="62">
        <f t="shared" si="8"/>
        <v>1.9167457173148821E-2</v>
      </c>
      <c r="G276" s="62">
        <f t="shared" si="9"/>
        <v>7.0467197519554652E-4</v>
      </c>
    </row>
    <row r="277" spans="1:7" s="54" customFormat="1" x14ac:dyDescent="0.25">
      <c r="A277" s="106" t="s">
        <v>828</v>
      </c>
      <c r="B277" s="70" t="s">
        <v>994</v>
      </c>
      <c r="C277" s="119">
        <v>270</v>
      </c>
      <c r="D277" s="55">
        <v>4</v>
      </c>
      <c r="E277" s="58"/>
      <c r="F277" s="62">
        <f t="shared" si="8"/>
        <v>7.533061771106523E-3</v>
      </c>
      <c r="G277" s="62">
        <f t="shared" si="9"/>
        <v>1.4093439503910928E-4</v>
      </c>
    </row>
    <row r="278" spans="1:7" s="54" customFormat="1" x14ac:dyDescent="0.25">
      <c r="A278" s="106" t="s">
        <v>829</v>
      </c>
      <c r="B278" s="70" t="s">
        <v>995</v>
      </c>
      <c r="C278" s="119">
        <v>0</v>
      </c>
      <c r="D278" s="55">
        <v>0</v>
      </c>
      <c r="E278" s="58"/>
      <c r="F278" s="62">
        <f t="shared" si="8"/>
        <v>0</v>
      </c>
      <c r="G278" s="62">
        <f t="shared" si="9"/>
        <v>0</v>
      </c>
    </row>
    <row r="279" spans="1:7" s="54" customFormat="1" x14ac:dyDescent="0.25">
      <c r="A279" s="106" t="s">
        <v>830</v>
      </c>
      <c r="B279" s="70" t="s">
        <v>996</v>
      </c>
      <c r="C279" s="119">
        <v>0</v>
      </c>
      <c r="D279" s="55">
        <v>0</v>
      </c>
      <c r="E279" s="58"/>
      <c r="F279" s="62">
        <f t="shared" si="8"/>
        <v>0</v>
      </c>
      <c r="G279" s="62">
        <f t="shared" si="9"/>
        <v>0</v>
      </c>
    </row>
    <row r="280" spans="1:7" s="54" customFormat="1" hidden="1" x14ac:dyDescent="0.25">
      <c r="A280" s="106" t="s">
        <v>831</v>
      </c>
      <c r="B280" s="70"/>
      <c r="C280" s="119"/>
      <c r="D280" s="55"/>
      <c r="E280" s="56"/>
      <c r="F280" s="62">
        <f t="shared" si="8"/>
        <v>0</v>
      </c>
      <c r="G280" s="62">
        <f t="shared" si="9"/>
        <v>0</v>
      </c>
    </row>
    <row r="281" spans="1:7" s="54" customFormat="1" hidden="1" x14ac:dyDescent="0.25">
      <c r="A281" s="106" t="s">
        <v>832</v>
      </c>
      <c r="B281" s="70"/>
      <c r="C281" s="119"/>
      <c r="D281" s="55"/>
      <c r="E281" s="56"/>
      <c r="F281" s="62">
        <f t="shared" si="8"/>
        <v>0</v>
      </c>
      <c r="G281" s="62">
        <f t="shared" si="9"/>
        <v>0</v>
      </c>
    </row>
    <row r="282" spans="1:7" s="54" customFormat="1" hidden="1" x14ac:dyDescent="0.25">
      <c r="A282" s="106" t="s">
        <v>833</v>
      </c>
      <c r="B282" s="70"/>
      <c r="C282" s="119"/>
      <c r="D282" s="55"/>
      <c r="E282" s="56"/>
      <c r="F282" s="62">
        <f t="shared" si="8"/>
        <v>0</v>
      </c>
      <c r="G282" s="62">
        <f t="shared" si="9"/>
        <v>0</v>
      </c>
    </row>
    <row r="283" spans="1:7" s="54" customFormat="1" hidden="1" x14ac:dyDescent="0.25">
      <c r="A283" s="106" t="s">
        <v>834</v>
      </c>
      <c r="B283" s="70"/>
      <c r="C283" s="119"/>
      <c r="D283" s="55"/>
      <c r="E283" s="56"/>
      <c r="F283" s="62">
        <f t="shared" si="8"/>
        <v>0</v>
      </c>
      <c r="G283" s="62">
        <f t="shared" si="9"/>
        <v>0</v>
      </c>
    </row>
    <row r="284" spans="1:7" s="54" customFormat="1" hidden="1" x14ac:dyDescent="0.25">
      <c r="A284" s="106" t="s">
        <v>835</v>
      </c>
      <c r="B284" s="70"/>
      <c r="C284" s="119"/>
      <c r="D284" s="55"/>
      <c r="E284" s="56"/>
      <c r="F284" s="62">
        <f t="shared" si="8"/>
        <v>0</v>
      </c>
      <c r="G284" s="62">
        <f t="shared" si="9"/>
        <v>0</v>
      </c>
    </row>
    <row r="285" spans="1:7" s="54" customFormat="1" hidden="1" x14ac:dyDescent="0.25">
      <c r="A285" s="106" t="s">
        <v>836</v>
      </c>
      <c r="B285" s="70"/>
      <c r="C285" s="119"/>
      <c r="D285" s="55"/>
      <c r="E285" s="56"/>
      <c r="F285" s="62">
        <f t="shared" si="8"/>
        <v>0</v>
      </c>
      <c r="G285" s="62">
        <f t="shared" si="9"/>
        <v>0</v>
      </c>
    </row>
    <row r="286" spans="1:7" s="54" customFormat="1" hidden="1" x14ac:dyDescent="0.25">
      <c r="A286" s="106" t="s">
        <v>837</v>
      </c>
      <c r="B286" s="70"/>
      <c r="C286" s="119"/>
      <c r="D286" s="55"/>
      <c r="E286" s="55"/>
      <c r="F286" s="62">
        <f t="shared" si="8"/>
        <v>0</v>
      </c>
      <c r="G286" s="62">
        <f t="shared" si="9"/>
        <v>0</v>
      </c>
    </row>
    <row r="287" spans="1:7" s="54" customFormat="1" hidden="1" x14ac:dyDescent="0.25">
      <c r="A287" s="106" t="s">
        <v>838</v>
      </c>
      <c r="B287" s="70"/>
      <c r="C287" s="119"/>
      <c r="D287" s="55"/>
      <c r="E287" s="59"/>
      <c r="F287" s="62">
        <f t="shared" si="8"/>
        <v>0</v>
      </c>
      <c r="G287" s="62">
        <f t="shared" si="9"/>
        <v>0</v>
      </c>
    </row>
    <row r="288" spans="1:7" s="54" customFormat="1" hidden="1" x14ac:dyDescent="0.25">
      <c r="A288" s="106" t="s">
        <v>839</v>
      </c>
      <c r="B288" s="70"/>
      <c r="C288" s="119"/>
      <c r="D288" s="55"/>
      <c r="E288" s="59"/>
      <c r="F288" s="62">
        <f t="shared" si="8"/>
        <v>0</v>
      </c>
      <c r="G288" s="62">
        <f t="shared" si="9"/>
        <v>0</v>
      </c>
    </row>
    <row r="289" spans="1:7" s="54" customFormat="1" hidden="1" x14ac:dyDescent="0.25">
      <c r="A289" s="106" t="s">
        <v>840</v>
      </c>
      <c r="B289" s="70"/>
      <c r="C289" s="119"/>
      <c r="D289" s="55"/>
      <c r="E289" s="59"/>
      <c r="F289" s="62">
        <f t="shared" si="8"/>
        <v>0</v>
      </c>
      <c r="G289" s="62">
        <f t="shared" si="9"/>
        <v>0</v>
      </c>
    </row>
    <row r="290" spans="1:7" s="54" customFormat="1" hidden="1" x14ac:dyDescent="0.25">
      <c r="A290" s="106" t="s">
        <v>841</v>
      </c>
      <c r="B290" s="70"/>
      <c r="C290" s="119"/>
      <c r="D290" s="55"/>
      <c r="E290" s="59"/>
      <c r="F290" s="62">
        <f t="shared" si="8"/>
        <v>0</v>
      </c>
      <c r="G290" s="62">
        <f t="shared" si="9"/>
        <v>0</v>
      </c>
    </row>
    <row r="291" spans="1:7" s="54" customFormat="1" hidden="1" x14ac:dyDescent="0.25">
      <c r="A291" s="106" t="s">
        <v>842</v>
      </c>
      <c r="B291" s="70"/>
      <c r="C291" s="119"/>
      <c r="D291" s="55"/>
      <c r="E291" s="59"/>
      <c r="F291" s="62">
        <f t="shared" si="8"/>
        <v>0</v>
      </c>
      <c r="G291" s="62">
        <f t="shared" si="9"/>
        <v>0</v>
      </c>
    </row>
    <row r="292" spans="1:7" s="54" customFormat="1" hidden="1" x14ac:dyDescent="0.25">
      <c r="A292" s="106" t="s">
        <v>843</v>
      </c>
      <c r="B292" s="70"/>
      <c r="C292" s="119"/>
      <c r="D292" s="55"/>
      <c r="E292" s="59"/>
      <c r="F292" s="62">
        <f t="shared" si="8"/>
        <v>0</v>
      </c>
      <c r="G292" s="62">
        <f t="shared" si="9"/>
        <v>0</v>
      </c>
    </row>
    <row r="293" spans="1:7" s="54" customFormat="1" hidden="1" x14ac:dyDescent="0.25">
      <c r="A293" s="106" t="s">
        <v>844</v>
      </c>
      <c r="B293" s="70"/>
      <c r="C293" s="119"/>
      <c r="D293" s="55"/>
      <c r="E293" s="59"/>
      <c r="F293" s="62">
        <f t="shared" si="8"/>
        <v>0</v>
      </c>
      <c r="G293" s="62">
        <f t="shared" si="9"/>
        <v>0</v>
      </c>
    </row>
    <row r="294" spans="1:7" s="54" customFormat="1" hidden="1" x14ac:dyDescent="0.25">
      <c r="A294" s="106" t="s">
        <v>845</v>
      </c>
      <c r="B294" s="70"/>
      <c r="C294" s="119"/>
      <c r="D294" s="55"/>
      <c r="E294" s="59"/>
      <c r="F294" s="62">
        <f t="shared" si="8"/>
        <v>0</v>
      </c>
      <c r="G294" s="62">
        <f t="shared" si="9"/>
        <v>0</v>
      </c>
    </row>
    <row r="295" spans="1:7" s="54" customFormat="1" x14ac:dyDescent="0.25">
      <c r="A295" s="106" t="s">
        <v>846</v>
      </c>
      <c r="B295" s="57" t="s">
        <v>1</v>
      </c>
      <c r="C295" s="71">
        <f>SUM(C271:C294)</f>
        <v>35842</v>
      </c>
      <c r="D295" s="129">
        <f>SUM(D271:D294)</f>
        <v>28382</v>
      </c>
      <c r="E295" s="59"/>
      <c r="F295" s="64">
        <f>SUM(F271:F294)</f>
        <v>1</v>
      </c>
      <c r="G295" s="64">
        <f>SUM(G271:G294)</f>
        <v>1</v>
      </c>
    </row>
    <row r="296" spans="1:7" s="67" customFormat="1" ht="15" customHeight="1" x14ac:dyDescent="0.25">
      <c r="A296" s="74"/>
      <c r="B296" s="76" t="s">
        <v>927</v>
      </c>
      <c r="C296" s="74" t="s">
        <v>148</v>
      </c>
      <c r="D296" s="74" t="s">
        <v>56</v>
      </c>
      <c r="E296" s="74"/>
      <c r="F296" s="74" t="s">
        <v>141</v>
      </c>
      <c r="G296" s="74" t="s">
        <v>146</v>
      </c>
    </row>
    <row r="297" spans="1:7" s="54" customFormat="1" x14ac:dyDescent="0.25">
      <c r="A297" s="106" t="s">
        <v>847</v>
      </c>
      <c r="B297" s="55" t="s">
        <v>133</v>
      </c>
      <c r="C297" s="110" t="s">
        <v>184</v>
      </c>
      <c r="D297" s="106"/>
      <c r="E297" s="55"/>
      <c r="F297" s="55"/>
      <c r="G297" s="55"/>
    </row>
    <row r="298" spans="1:7" s="54" customFormat="1" x14ac:dyDescent="0.25">
      <c r="A298" s="69"/>
      <c r="B298" s="55"/>
      <c r="C298" s="55"/>
      <c r="D298" s="55"/>
      <c r="E298" s="55"/>
      <c r="F298" s="55"/>
      <c r="G298" s="55"/>
    </row>
    <row r="299" spans="1:7" s="67" customFormat="1" x14ac:dyDescent="0.25">
      <c r="A299" s="69"/>
      <c r="B299" s="102" t="s">
        <v>246</v>
      </c>
      <c r="C299" s="69"/>
      <c r="D299" s="69"/>
      <c r="E299" s="69"/>
      <c r="F299" s="69"/>
      <c r="G299" s="69"/>
    </row>
    <row r="300" spans="1:7" s="67" customFormat="1" x14ac:dyDescent="0.25">
      <c r="A300" s="106" t="s">
        <v>848</v>
      </c>
      <c r="B300" s="69" t="s">
        <v>165</v>
      </c>
      <c r="C300" s="110" t="s">
        <v>184</v>
      </c>
      <c r="D300" s="110" t="s">
        <v>182</v>
      </c>
      <c r="E300" s="69"/>
      <c r="F300" s="62" t="str">
        <f>IF($C$308=0,"",IF(C300="[for completion]","",C300/$C$308))</f>
        <v/>
      </c>
      <c r="G300" s="62" t="str">
        <f>IF($D$308=0,"",IF(D300="[for completion]","",D300/$D$308))</f>
        <v/>
      </c>
    </row>
    <row r="301" spans="1:7" s="67" customFormat="1" x14ac:dyDescent="0.25">
      <c r="A301" s="106" t="s">
        <v>849</v>
      </c>
      <c r="B301" s="69" t="s">
        <v>167</v>
      </c>
      <c r="C301" s="110" t="s">
        <v>184</v>
      </c>
      <c r="D301" s="110" t="s">
        <v>182</v>
      </c>
      <c r="E301" s="69"/>
      <c r="F301" s="62" t="str">
        <f t="shared" ref="F301:F314" si="10">IF($C$308=0,"",IF(C301="[for completion]","",C301/$C$308))</f>
        <v/>
      </c>
      <c r="G301" s="62" t="str">
        <f t="shared" ref="G301:G314" si="11">IF($D$308=0,"",IF(D301="[for completion]","",D301/$D$308))</f>
        <v/>
      </c>
    </row>
    <row r="302" spans="1:7" s="67" customFormat="1" x14ac:dyDescent="0.25">
      <c r="A302" s="106" t="s">
        <v>850</v>
      </c>
      <c r="B302" s="69" t="s">
        <v>168</v>
      </c>
      <c r="C302" s="110" t="s">
        <v>184</v>
      </c>
      <c r="D302" s="110" t="s">
        <v>182</v>
      </c>
      <c r="E302" s="69"/>
      <c r="F302" s="62" t="str">
        <f t="shared" si="10"/>
        <v/>
      </c>
      <c r="G302" s="62" t="str">
        <f t="shared" si="11"/>
        <v/>
      </c>
    </row>
    <row r="303" spans="1:7" s="67" customFormat="1" x14ac:dyDescent="0.25">
      <c r="A303" s="106" t="s">
        <v>851</v>
      </c>
      <c r="B303" s="69" t="s">
        <v>169</v>
      </c>
      <c r="C303" s="110" t="s">
        <v>184</v>
      </c>
      <c r="D303" s="110" t="s">
        <v>182</v>
      </c>
      <c r="E303" s="69"/>
      <c r="F303" s="62" t="str">
        <f t="shared" si="10"/>
        <v/>
      </c>
      <c r="G303" s="62" t="str">
        <f t="shared" si="11"/>
        <v/>
      </c>
    </row>
    <row r="304" spans="1:7" s="67" customFormat="1" x14ac:dyDescent="0.25">
      <c r="A304" s="106" t="s">
        <v>852</v>
      </c>
      <c r="B304" s="69" t="s">
        <v>170</v>
      </c>
      <c r="C304" s="110" t="s">
        <v>184</v>
      </c>
      <c r="D304" s="110" t="s">
        <v>182</v>
      </c>
      <c r="E304" s="69"/>
      <c r="F304" s="62" t="str">
        <f t="shared" si="10"/>
        <v/>
      </c>
      <c r="G304" s="62" t="str">
        <f t="shared" si="11"/>
        <v/>
      </c>
    </row>
    <row r="305" spans="1:7" s="67" customFormat="1" x14ac:dyDescent="0.25">
      <c r="A305" s="106" t="s">
        <v>853</v>
      </c>
      <c r="B305" s="69" t="s">
        <v>171</v>
      </c>
      <c r="C305" s="110" t="s">
        <v>184</v>
      </c>
      <c r="D305" s="110" t="s">
        <v>182</v>
      </c>
      <c r="E305" s="69"/>
      <c r="F305" s="62" t="str">
        <f t="shared" si="10"/>
        <v/>
      </c>
      <c r="G305" s="62" t="str">
        <f t="shared" si="11"/>
        <v/>
      </c>
    </row>
    <row r="306" spans="1:7" s="67" customFormat="1" x14ac:dyDescent="0.25">
      <c r="A306" s="106" t="s">
        <v>854</v>
      </c>
      <c r="B306" s="69" t="s">
        <v>172</v>
      </c>
      <c r="C306" s="110" t="s">
        <v>184</v>
      </c>
      <c r="D306" s="110" t="s">
        <v>182</v>
      </c>
      <c r="E306" s="69"/>
      <c r="F306" s="62" t="str">
        <f t="shared" si="10"/>
        <v/>
      </c>
      <c r="G306" s="62" t="str">
        <f t="shared" si="11"/>
        <v/>
      </c>
    </row>
    <row r="307" spans="1:7" s="67" customFormat="1" x14ac:dyDescent="0.25">
      <c r="A307" s="106" t="s">
        <v>855</v>
      </c>
      <c r="B307" s="69" t="s">
        <v>166</v>
      </c>
      <c r="C307" s="110" t="s">
        <v>184</v>
      </c>
      <c r="D307" s="110" t="s">
        <v>182</v>
      </c>
      <c r="E307" s="69"/>
      <c r="F307" s="62" t="str">
        <f t="shared" si="10"/>
        <v/>
      </c>
      <c r="G307" s="62" t="str">
        <f t="shared" si="11"/>
        <v/>
      </c>
    </row>
    <row r="308" spans="1:7" s="67" customFormat="1" x14ac:dyDescent="0.25">
      <c r="A308" s="106" t="s">
        <v>856</v>
      </c>
      <c r="B308" s="72" t="s">
        <v>1</v>
      </c>
      <c r="C308" s="69">
        <f>SUM(C300:C307)</f>
        <v>0</v>
      </c>
      <c r="D308" s="69">
        <f>SUM(D300:D307)</f>
        <v>0</v>
      </c>
      <c r="E308" s="69"/>
      <c r="F308" s="73">
        <f>SUM(F300:F307)</f>
        <v>0</v>
      </c>
      <c r="G308" s="73">
        <f>SUM(G300:G307)</f>
        <v>0</v>
      </c>
    </row>
    <row r="309" spans="1:7" s="67" customFormat="1" hidden="1" outlineLevel="1" x14ac:dyDescent="0.25">
      <c r="A309" s="106" t="s">
        <v>857</v>
      </c>
      <c r="B309" s="84" t="s">
        <v>173</v>
      </c>
      <c r="C309" s="69"/>
      <c r="D309" s="69"/>
      <c r="E309" s="69"/>
      <c r="F309" s="62" t="str">
        <f t="shared" si="10"/>
        <v/>
      </c>
      <c r="G309" s="62" t="str">
        <f t="shared" si="11"/>
        <v/>
      </c>
    </row>
    <row r="310" spans="1:7" s="67" customFormat="1" hidden="1" outlineLevel="1" x14ac:dyDescent="0.25">
      <c r="A310" s="106" t="s">
        <v>858</v>
      </c>
      <c r="B310" s="84" t="s">
        <v>174</v>
      </c>
      <c r="C310" s="69"/>
      <c r="D310" s="69"/>
      <c r="E310" s="69"/>
      <c r="F310" s="62" t="str">
        <f t="shared" si="10"/>
        <v/>
      </c>
      <c r="G310" s="62" t="str">
        <f t="shared" si="11"/>
        <v/>
      </c>
    </row>
    <row r="311" spans="1:7" s="67" customFormat="1" hidden="1" outlineLevel="1" x14ac:dyDescent="0.25">
      <c r="A311" s="106" t="s">
        <v>859</v>
      </c>
      <c r="B311" s="84" t="s">
        <v>175</v>
      </c>
      <c r="C311" s="69"/>
      <c r="D311" s="69"/>
      <c r="E311" s="69"/>
      <c r="F311" s="62" t="str">
        <f t="shared" si="10"/>
        <v/>
      </c>
      <c r="G311" s="62" t="str">
        <f t="shared" si="11"/>
        <v/>
      </c>
    </row>
    <row r="312" spans="1:7" s="67" customFormat="1" hidden="1" outlineLevel="1" x14ac:dyDescent="0.25">
      <c r="A312" s="106" t="s">
        <v>860</v>
      </c>
      <c r="B312" s="84" t="s">
        <v>176</v>
      </c>
      <c r="C312" s="69"/>
      <c r="D312" s="69"/>
      <c r="E312" s="69"/>
      <c r="F312" s="62" t="str">
        <f t="shared" si="10"/>
        <v/>
      </c>
      <c r="G312" s="62" t="str">
        <f t="shared" si="11"/>
        <v/>
      </c>
    </row>
    <row r="313" spans="1:7" s="67" customFormat="1" hidden="1" outlineLevel="1" x14ac:dyDescent="0.25">
      <c r="A313" s="106" t="s">
        <v>861</v>
      </c>
      <c r="B313" s="84" t="s">
        <v>177</v>
      </c>
      <c r="C313" s="69"/>
      <c r="D313" s="69"/>
      <c r="E313" s="69"/>
      <c r="F313" s="62" t="str">
        <f t="shared" si="10"/>
        <v/>
      </c>
      <c r="G313" s="62" t="str">
        <f t="shared" si="11"/>
        <v/>
      </c>
    </row>
    <row r="314" spans="1:7" s="67" customFormat="1" hidden="1" outlineLevel="1" x14ac:dyDescent="0.25">
      <c r="A314" s="106" t="s">
        <v>862</v>
      </c>
      <c r="B314" s="84" t="s">
        <v>178</v>
      </c>
      <c r="C314" s="69"/>
      <c r="D314" s="69"/>
      <c r="E314" s="69"/>
      <c r="F314" s="62" t="str">
        <f t="shared" si="10"/>
        <v/>
      </c>
      <c r="G314" s="62" t="str">
        <f t="shared" si="11"/>
        <v/>
      </c>
    </row>
    <row r="315" spans="1:7" s="67" customFormat="1" hidden="1" outlineLevel="1" x14ac:dyDescent="0.25">
      <c r="A315" s="106" t="s">
        <v>863</v>
      </c>
      <c r="B315" s="84"/>
      <c r="C315" s="69"/>
      <c r="D315" s="69"/>
      <c r="E315" s="69"/>
      <c r="F315" s="62"/>
      <c r="G315" s="62"/>
    </row>
    <row r="316" spans="1:7" s="67" customFormat="1" hidden="1" outlineLevel="1" x14ac:dyDescent="0.25">
      <c r="A316" s="106" t="s">
        <v>864</v>
      </c>
      <c r="B316" s="84"/>
      <c r="C316" s="69"/>
      <c r="D316" s="69"/>
      <c r="E316" s="69"/>
      <c r="F316" s="62"/>
      <c r="G316" s="62"/>
    </row>
    <row r="317" spans="1:7" s="67" customFormat="1" hidden="1" outlineLevel="1" x14ac:dyDescent="0.25">
      <c r="A317" s="106" t="s">
        <v>865</v>
      </c>
      <c r="B317" s="84"/>
      <c r="C317" s="69"/>
      <c r="D317" s="69"/>
      <c r="E317" s="69"/>
      <c r="F317" s="73"/>
      <c r="G317" s="73"/>
    </row>
    <row r="318" spans="1:7" s="67" customFormat="1" ht="15" customHeight="1" collapsed="1" x14ac:dyDescent="0.25">
      <c r="A318" s="74"/>
      <c r="B318" s="76" t="s">
        <v>928</v>
      </c>
      <c r="C318" s="74" t="s">
        <v>148</v>
      </c>
      <c r="D318" s="74" t="s">
        <v>56</v>
      </c>
      <c r="E318" s="74"/>
      <c r="F318" s="74" t="s">
        <v>141</v>
      </c>
      <c r="G318" s="74" t="s">
        <v>146</v>
      </c>
    </row>
    <row r="319" spans="1:7" s="54" customFormat="1" x14ac:dyDescent="0.25">
      <c r="A319" s="106" t="s">
        <v>866</v>
      </c>
      <c r="B319" s="55" t="s">
        <v>133</v>
      </c>
      <c r="C319" s="110">
        <v>0.44900000000000001</v>
      </c>
      <c r="D319" s="106"/>
      <c r="E319" s="55"/>
      <c r="F319" s="55"/>
      <c r="G319" s="55"/>
    </row>
    <row r="320" spans="1:7" s="54" customFormat="1" x14ac:dyDescent="0.25">
      <c r="A320" s="69"/>
      <c r="B320" s="55"/>
      <c r="C320" s="69"/>
      <c r="D320" s="69"/>
      <c r="E320" s="55"/>
      <c r="F320" s="55"/>
      <c r="G320" s="55"/>
    </row>
    <row r="321" spans="1:7" s="67" customFormat="1" x14ac:dyDescent="0.25">
      <c r="A321" s="69"/>
      <c r="B321" s="102" t="s">
        <v>246</v>
      </c>
      <c r="C321" s="69"/>
      <c r="D321" s="69"/>
      <c r="E321" s="69"/>
      <c r="F321" s="69"/>
      <c r="G321" s="69"/>
    </row>
    <row r="322" spans="1:7" s="67" customFormat="1" x14ac:dyDescent="0.25">
      <c r="A322" s="106" t="s">
        <v>867</v>
      </c>
      <c r="B322" s="69" t="s">
        <v>165</v>
      </c>
      <c r="C322" s="119">
        <v>29355</v>
      </c>
      <c r="D322" s="110" t="s">
        <v>182</v>
      </c>
      <c r="E322" s="69"/>
      <c r="F322" s="62">
        <f>IF($C$330=0,"",IF(C322="[Mark as ND1 if not relevant]","",C322/$C$330))</f>
        <v>0.81901121589197035</v>
      </c>
      <c r="G322" s="62"/>
    </row>
    <row r="323" spans="1:7" s="67" customFormat="1" x14ac:dyDescent="0.25">
      <c r="A323" s="106" t="s">
        <v>868</v>
      </c>
      <c r="B323" s="69" t="s">
        <v>167</v>
      </c>
      <c r="C323" s="119">
        <v>3930</v>
      </c>
      <c r="D323" s="110" t="s">
        <v>182</v>
      </c>
      <c r="E323" s="69"/>
      <c r="F323" s="62">
        <f t="shared" ref="F323:F329" si="12">IF($C$330=0,"",IF(C323="[Mark as ND1 if not relevant]","",C323/$C$330))</f>
        <v>0.10964789911277273</v>
      </c>
      <c r="G323" s="62"/>
    </row>
    <row r="324" spans="1:7" s="67" customFormat="1" x14ac:dyDescent="0.25">
      <c r="A324" s="106" t="s">
        <v>869</v>
      </c>
      <c r="B324" s="69" t="s">
        <v>168</v>
      </c>
      <c r="C324" s="119">
        <v>2557</v>
      </c>
      <c r="D324" s="110" t="s">
        <v>182</v>
      </c>
      <c r="E324" s="69"/>
      <c r="F324" s="62">
        <f t="shared" si="12"/>
        <v>7.1340884995256967E-2</v>
      </c>
      <c r="G324" s="62"/>
    </row>
    <row r="325" spans="1:7" s="67" customFormat="1" x14ac:dyDescent="0.25">
      <c r="A325" s="106" t="s">
        <v>870</v>
      </c>
      <c r="B325" s="69" t="s">
        <v>169</v>
      </c>
      <c r="C325" s="119">
        <v>0</v>
      </c>
      <c r="D325" s="110" t="s">
        <v>182</v>
      </c>
      <c r="E325" s="69"/>
      <c r="F325" s="62">
        <f t="shared" si="12"/>
        <v>0</v>
      </c>
      <c r="G325" s="62"/>
    </row>
    <row r="326" spans="1:7" s="67" customFormat="1" x14ac:dyDescent="0.25">
      <c r="A326" s="106" t="s">
        <v>871</v>
      </c>
      <c r="B326" s="69" t="s">
        <v>170</v>
      </c>
      <c r="C326" s="119">
        <v>0</v>
      </c>
      <c r="D326" s="110" t="s">
        <v>182</v>
      </c>
      <c r="E326" s="69"/>
      <c r="F326" s="62">
        <f t="shared" si="12"/>
        <v>0</v>
      </c>
      <c r="G326" s="62"/>
    </row>
    <row r="327" spans="1:7" s="67" customFormat="1" x14ac:dyDescent="0.25">
      <c r="A327" s="106" t="s">
        <v>872</v>
      </c>
      <c r="B327" s="69" t="s">
        <v>171</v>
      </c>
      <c r="C327" s="119">
        <v>0</v>
      </c>
      <c r="D327" s="110" t="s">
        <v>182</v>
      </c>
      <c r="E327" s="69"/>
      <c r="F327" s="62">
        <f t="shared" si="12"/>
        <v>0</v>
      </c>
      <c r="G327" s="62"/>
    </row>
    <row r="328" spans="1:7" s="67" customFormat="1" x14ac:dyDescent="0.25">
      <c r="A328" s="106" t="s">
        <v>873</v>
      </c>
      <c r="B328" s="69" t="s">
        <v>172</v>
      </c>
      <c r="C328" s="119">
        <v>0</v>
      </c>
      <c r="D328" s="110" t="s">
        <v>182</v>
      </c>
      <c r="E328" s="69"/>
      <c r="F328" s="62">
        <f t="shared" si="12"/>
        <v>0</v>
      </c>
      <c r="G328" s="62"/>
    </row>
    <row r="329" spans="1:7" s="67" customFormat="1" x14ac:dyDescent="0.25">
      <c r="A329" s="106" t="s">
        <v>874</v>
      </c>
      <c r="B329" s="69" t="s">
        <v>166</v>
      </c>
      <c r="C329" s="119">
        <v>0</v>
      </c>
      <c r="D329" s="110" t="s">
        <v>182</v>
      </c>
      <c r="E329" s="69"/>
      <c r="F329" s="62">
        <f t="shared" si="12"/>
        <v>0</v>
      </c>
      <c r="G329" s="62"/>
    </row>
    <row r="330" spans="1:7" s="67" customFormat="1" x14ac:dyDescent="0.25">
      <c r="A330" s="106" t="s">
        <v>875</v>
      </c>
      <c r="B330" s="72" t="s">
        <v>1</v>
      </c>
      <c r="C330" s="119">
        <f>SUM(C322:C329)</f>
        <v>35842</v>
      </c>
      <c r="D330" s="69">
        <f>SUM(D322:D329)</f>
        <v>0</v>
      </c>
      <c r="E330" s="69"/>
      <c r="F330" s="73">
        <f>SUM(F322:F329)</f>
        <v>1</v>
      </c>
      <c r="G330" s="73">
        <f>SUM(G322:G329)</f>
        <v>0</v>
      </c>
    </row>
    <row r="331" spans="1:7" s="67" customFormat="1" hidden="1" outlineLevel="1" x14ac:dyDescent="0.25">
      <c r="A331" s="106" t="s">
        <v>876</v>
      </c>
      <c r="B331" s="84" t="s">
        <v>173</v>
      </c>
      <c r="C331" s="69"/>
      <c r="D331" s="69"/>
      <c r="E331" s="69"/>
      <c r="F331" s="62">
        <f t="shared" ref="F331:F336" si="13">IF($C$330=0,"",IF(C331="[for completion]","",C331/$C$330))</f>
        <v>0</v>
      </c>
      <c r="G331" s="62" t="str">
        <f t="shared" ref="G331:G336" si="14">IF($D$330=0,"",IF(D331="[for completion]","",D331/$D$330))</f>
        <v/>
      </c>
    </row>
    <row r="332" spans="1:7" s="67" customFormat="1" hidden="1" outlineLevel="1" x14ac:dyDescent="0.25">
      <c r="A332" s="106" t="s">
        <v>877</v>
      </c>
      <c r="B332" s="84" t="s">
        <v>174</v>
      </c>
      <c r="C332" s="69"/>
      <c r="D332" s="69"/>
      <c r="E332" s="69"/>
      <c r="F332" s="62">
        <f t="shared" si="13"/>
        <v>0</v>
      </c>
      <c r="G332" s="62" t="str">
        <f t="shared" si="14"/>
        <v/>
      </c>
    </row>
    <row r="333" spans="1:7" s="67" customFormat="1" hidden="1" outlineLevel="1" x14ac:dyDescent="0.25">
      <c r="A333" s="106" t="s">
        <v>878</v>
      </c>
      <c r="B333" s="84" t="s">
        <v>175</v>
      </c>
      <c r="C333" s="69"/>
      <c r="D333" s="69"/>
      <c r="E333" s="69"/>
      <c r="F333" s="62">
        <f t="shared" si="13"/>
        <v>0</v>
      </c>
      <c r="G333" s="62" t="str">
        <f t="shared" si="14"/>
        <v/>
      </c>
    </row>
    <row r="334" spans="1:7" s="67" customFormat="1" hidden="1" outlineLevel="1" x14ac:dyDescent="0.25">
      <c r="A334" s="106" t="s">
        <v>879</v>
      </c>
      <c r="B334" s="84" t="s">
        <v>176</v>
      </c>
      <c r="C334" s="69"/>
      <c r="D334" s="69"/>
      <c r="E334" s="69"/>
      <c r="F334" s="62">
        <f t="shared" si="13"/>
        <v>0</v>
      </c>
      <c r="G334" s="62" t="str">
        <f t="shared" si="14"/>
        <v/>
      </c>
    </row>
    <row r="335" spans="1:7" s="67" customFormat="1" hidden="1" outlineLevel="1" x14ac:dyDescent="0.25">
      <c r="A335" s="106" t="s">
        <v>880</v>
      </c>
      <c r="B335" s="84" t="s">
        <v>177</v>
      </c>
      <c r="C335" s="69"/>
      <c r="D335" s="69"/>
      <c r="E335" s="69"/>
      <c r="F335" s="62">
        <f t="shared" si="13"/>
        <v>0</v>
      </c>
      <c r="G335" s="62" t="str">
        <f t="shared" si="14"/>
        <v/>
      </c>
    </row>
    <row r="336" spans="1:7" s="67" customFormat="1" hidden="1" outlineLevel="1" x14ac:dyDescent="0.25">
      <c r="A336" s="106" t="s">
        <v>881</v>
      </c>
      <c r="B336" s="84" t="s">
        <v>178</v>
      </c>
      <c r="C336" s="69"/>
      <c r="D336" s="69"/>
      <c r="E336" s="69"/>
      <c r="F336" s="62">
        <f t="shared" si="13"/>
        <v>0</v>
      </c>
      <c r="G336" s="62" t="str">
        <f t="shared" si="14"/>
        <v/>
      </c>
    </row>
    <row r="337" spans="1:7" s="67" customFormat="1" hidden="1" outlineLevel="1" x14ac:dyDescent="0.25">
      <c r="A337" s="106" t="s">
        <v>882</v>
      </c>
      <c r="B337" s="84"/>
      <c r="C337" s="69"/>
      <c r="D337" s="69"/>
      <c r="E337" s="69"/>
      <c r="F337" s="62"/>
      <c r="G337" s="62"/>
    </row>
    <row r="338" spans="1:7" s="67" customFormat="1" hidden="1" outlineLevel="1" x14ac:dyDescent="0.25">
      <c r="A338" s="106" t="s">
        <v>883</v>
      </c>
      <c r="B338" s="84"/>
      <c r="C338" s="69"/>
      <c r="D338" s="69"/>
      <c r="E338" s="69"/>
      <c r="F338" s="62"/>
      <c r="G338" s="62"/>
    </row>
    <row r="339" spans="1:7" s="67" customFormat="1" hidden="1" outlineLevel="1" x14ac:dyDescent="0.25">
      <c r="A339" s="106" t="s">
        <v>884</v>
      </c>
      <c r="B339" s="84"/>
      <c r="C339" s="69"/>
      <c r="D339" s="69"/>
      <c r="E339" s="69"/>
      <c r="F339" s="62"/>
      <c r="G339" s="73"/>
    </row>
    <row r="340" spans="1:7" ht="15" customHeight="1" collapsed="1" x14ac:dyDescent="0.25">
      <c r="A340" s="74"/>
      <c r="B340" s="76" t="s">
        <v>929</v>
      </c>
      <c r="C340" s="74" t="s">
        <v>134</v>
      </c>
      <c r="D340" s="40"/>
      <c r="E340" s="40"/>
      <c r="F340" s="40"/>
      <c r="G340" s="42"/>
    </row>
    <row r="341" spans="1:7" x14ac:dyDescent="0.25">
      <c r="A341" s="106" t="s">
        <v>885</v>
      </c>
      <c r="B341" s="70" t="s">
        <v>27</v>
      </c>
      <c r="C341" s="122">
        <v>0</v>
      </c>
      <c r="G341" s="5"/>
    </row>
    <row r="342" spans="1:7" x14ac:dyDescent="0.25">
      <c r="A342" s="106" t="s">
        <v>886</v>
      </c>
      <c r="B342" s="70" t="s">
        <v>28</v>
      </c>
      <c r="C342" s="122">
        <v>0</v>
      </c>
      <c r="G342" s="5"/>
    </row>
    <row r="343" spans="1:7" x14ac:dyDescent="0.25">
      <c r="A343" s="106" t="s">
        <v>887</v>
      </c>
      <c r="B343" s="70" t="s">
        <v>135</v>
      </c>
      <c r="C343" s="122">
        <v>0</v>
      </c>
      <c r="G343" s="5"/>
    </row>
    <row r="344" spans="1:7" x14ac:dyDescent="0.25">
      <c r="A344" s="106" t="s">
        <v>888</v>
      </c>
      <c r="B344" s="56" t="s">
        <v>29</v>
      </c>
      <c r="C344" s="122">
        <v>0</v>
      </c>
      <c r="G344" s="5"/>
    </row>
    <row r="345" spans="1:7" x14ac:dyDescent="0.25">
      <c r="A345" s="106" t="s">
        <v>889</v>
      </c>
      <c r="B345" s="56" t="s">
        <v>73</v>
      </c>
      <c r="C345" s="122">
        <v>0</v>
      </c>
      <c r="G345" s="5"/>
    </row>
    <row r="346" spans="1:7" s="54" customFormat="1" x14ac:dyDescent="0.25">
      <c r="A346" s="106" t="s">
        <v>890</v>
      </c>
      <c r="B346" s="102" t="s">
        <v>984</v>
      </c>
      <c r="C346" s="122">
        <v>1</v>
      </c>
      <c r="D346" s="55"/>
      <c r="E346" s="55"/>
      <c r="F346" s="55"/>
      <c r="G346" s="55"/>
    </row>
    <row r="347" spans="1:7" s="67" customFormat="1" x14ac:dyDescent="0.25">
      <c r="A347" s="106" t="s">
        <v>891</v>
      </c>
      <c r="B347" s="70" t="s">
        <v>207</v>
      </c>
      <c r="C347" s="122">
        <v>0</v>
      </c>
      <c r="D347" s="69"/>
      <c r="E347" s="69"/>
      <c r="F347" s="69"/>
      <c r="G347" s="69"/>
    </row>
    <row r="348" spans="1:7" x14ac:dyDescent="0.25">
      <c r="A348" s="106" t="s">
        <v>892</v>
      </c>
      <c r="B348" s="56" t="s">
        <v>30</v>
      </c>
      <c r="C348" s="122">
        <v>0</v>
      </c>
      <c r="G348" s="5"/>
    </row>
    <row r="349" spans="1:7" x14ac:dyDescent="0.25">
      <c r="A349" s="106" t="s">
        <v>893</v>
      </c>
      <c r="B349" s="70" t="s">
        <v>208</v>
      </c>
      <c r="C349" s="122">
        <v>0</v>
      </c>
      <c r="G349" s="5"/>
    </row>
    <row r="350" spans="1:7" x14ac:dyDescent="0.25">
      <c r="A350" s="106" t="s">
        <v>894</v>
      </c>
      <c r="B350" s="56" t="s">
        <v>2</v>
      </c>
      <c r="C350" s="122">
        <v>0</v>
      </c>
      <c r="G350" s="5"/>
    </row>
    <row r="351" spans="1:7" s="67" customFormat="1" hidden="1" outlineLevel="1" x14ac:dyDescent="0.25">
      <c r="A351" s="106" t="s">
        <v>895</v>
      </c>
      <c r="B351" s="84" t="s">
        <v>156</v>
      </c>
      <c r="C351" s="69"/>
      <c r="D351" s="69"/>
      <c r="E351" s="69"/>
      <c r="F351" s="69"/>
      <c r="G351" s="69"/>
    </row>
    <row r="352" spans="1:7" s="67" customFormat="1" hidden="1" outlineLevel="1" x14ac:dyDescent="0.25">
      <c r="A352" s="106" t="s">
        <v>896</v>
      </c>
      <c r="B352" s="84" t="s">
        <v>151</v>
      </c>
      <c r="C352" s="69"/>
      <c r="D352" s="69"/>
      <c r="E352" s="69"/>
      <c r="F352" s="69"/>
      <c r="G352" s="69"/>
    </row>
    <row r="353" spans="1:7" s="67" customFormat="1" hidden="1" outlineLevel="1" x14ac:dyDescent="0.25">
      <c r="A353" s="106" t="s">
        <v>897</v>
      </c>
      <c r="B353" s="84" t="s">
        <v>151</v>
      </c>
      <c r="C353" s="69"/>
      <c r="D353" s="69"/>
      <c r="E353" s="69"/>
      <c r="F353" s="69"/>
      <c r="G353" s="69"/>
    </row>
    <row r="354" spans="1:7" s="67" customFormat="1" hidden="1" outlineLevel="1" x14ac:dyDescent="0.25">
      <c r="A354" s="106" t="s">
        <v>898</v>
      </c>
      <c r="B354" s="84" t="s">
        <v>151</v>
      </c>
      <c r="C354" s="69"/>
      <c r="D354" s="69"/>
      <c r="E354" s="69"/>
      <c r="F354" s="69"/>
      <c r="G354" s="69"/>
    </row>
    <row r="355" spans="1:7" s="67" customFormat="1" hidden="1" outlineLevel="1" x14ac:dyDescent="0.25">
      <c r="A355" s="106" t="s">
        <v>899</v>
      </c>
      <c r="B355" s="84" t="s">
        <v>151</v>
      </c>
      <c r="C355" s="69"/>
      <c r="D355" s="69"/>
      <c r="E355" s="69"/>
      <c r="F355" s="69"/>
      <c r="G355" s="69"/>
    </row>
    <row r="356" spans="1:7" s="67" customFormat="1" hidden="1" outlineLevel="1" x14ac:dyDescent="0.25">
      <c r="A356" s="106" t="s">
        <v>900</v>
      </c>
      <c r="B356" s="84" t="s">
        <v>151</v>
      </c>
      <c r="C356" s="69"/>
      <c r="D356" s="69"/>
      <c r="E356" s="69"/>
      <c r="F356" s="69"/>
      <c r="G356" s="69"/>
    </row>
    <row r="357" spans="1:7" s="67" customFormat="1" hidden="1" outlineLevel="1" x14ac:dyDescent="0.25">
      <c r="A357" s="106" t="s">
        <v>901</v>
      </c>
      <c r="B357" s="84" t="s">
        <v>151</v>
      </c>
      <c r="C357" s="69"/>
      <c r="D357" s="69"/>
      <c r="E357" s="69"/>
      <c r="F357" s="69"/>
      <c r="G357" s="69"/>
    </row>
    <row r="358" spans="1:7" s="67" customFormat="1" hidden="1" outlineLevel="1" x14ac:dyDescent="0.25">
      <c r="A358" s="106" t="s">
        <v>902</v>
      </c>
      <c r="B358" s="84" t="s">
        <v>151</v>
      </c>
      <c r="C358" s="69"/>
      <c r="D358" s="69"/>
      <c r="E358" s="69"/>
      <c r="F358" s="69"/>
      <c r="G358" s="69"/>
    </row>
    <row r="359" spans="1:7" s="67" customFormat="1" hidden="1" outlineLevel="1" x14ac:dyDescent="0.25">
      <c r="A359" s="106" t="s">
        <v>903</v>
      </c>
      <c r="B359" s="84" t="s">
        <v>151</v>
      </c>
      <c r="C359" s="69"/>
      <c r="D359" s="69"/>
      <c r="E359" s="69"/>
      <c r="F359" s="69"/>
      <c r="G359" s="69"/>
    </row>
    <row r="360" spans="1:7" s="67" customFormat="1" hidden="1" outlineLevel="1" x14ac:dyDescent="0.25">
      <c r="A360" s="106" t="s">
        <v>904</v>
      </c>
      <c r="B360" s="84" t="s">
        <v>151</v>
      </c>
      <c r="C360" s="69"/>
      <c r="D360" s="69"/>
      <c r="E360" s="69"/>
      <c r="F360" s="69"/>
      <c r="G360" s="69"/>
    </row>
    <row r="361" spans="1:7" s="67" customFormat="1" hidden="1" outlineLevel="1" x14ac:dyDescent="0.25">
      <c r="A361" s="106" t="s">
        <v>905</v>
      </c>
      <c r="B361" s="84" t="s">
        <v>151</v>
      </c>
      <c r="C361" s="69"/>
      <c r="D361" s="69"/>
      <c r="E361" s="69"/>
      <c r="F361" s="69"/>
      <c r="G361" s="69"/>
    </row>
    <row r="362" spans="1:7" hidden="1" outlineLevel="1" x14ac:dyDescent="0.25">
      <c r="A362" s="106" t="s">
        <v>906</v>
      </c>
      <c r="B362" s="84" t="s">
        <v>151</v>
      </c>
      <c r="C362" s="69"/>
    </row>
    <row r="363" spans="1:7" hidden="1" outlineLevel="1" x14ac:dyDescent="0.25">
      <c r="A363" s="106" t="s">
        <v>907</v>
      </c>
      <c r="B363" s="84" t="s">
        <v>151</v>
      </c>
    </row>
    <row r="364" spans="1:7" hidden="1" outlineLevel="1" x14ac:dyDescent="0.25">
      <c r="A364" s="106" t="s">
        <v>908</v>
      </c>
      <c r="B364" s="84" t="s">
        <v>151</v>
      </c>
    </row>
    <row r="365" spans="1:7" hidden="1" outlineLevel="1" x14ac:dyDescent="0.25">
      <c r="A365" s="106" t="s">
        <v>909</v>
      </c>
      <c r="B365" s="84" t="s">
        <v>151</v>
      </c>
    </row>
    <row r="366" spans="1:7" hidden="1" outlineLevel="1" x14ac:dyDescent="0.25">
      <c r="A366" s="106" t="s">
        <v>910</v>
      </c>
      <c r="B366" s="84" t="s">
        <v>151</v>
      </c>
    </row>
    <row r="367" spans="1:7" hidden="1" outlineLevel="1" x14ac:dyDescent="0.25">
      <c r="A367" s="106" t="s">
        <v>911</v>
      </c>
      <c r="B367" s="84" t="s">
        <v>151</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ignoredErrors>
    <ignoredError sqref="F15" formula="1"/>
  </ignoredError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L383"/>
  <sheetViews>
    <sheetView zoomScale="85" zoomScaleNormal="85" workbookViewId="0"/>
  </sheetViews>
  <sheetFormatPr defaultColWidth="11.42578125" defaultRowHeight="15" outlineLevelRow="1" x14ac:dyDescent="0.25"/>
  <cols>
    <col min="1" max="1" width="16.28515625" style="66" customWidth="1"/>
    <col min="2" max="2" width="89.85546875" style="5" bestFit="1" customWidth="1"/>
    <col min="3" max="3" width="134.7109375" style="16" customWidth="1"/>
    <col min="4" max="12" width="11.42578125" style="16"/>
  </cols>
  <sheetData>
    <row r="1" spans="1:12" ht="31.5" x14ac:dyDescent="0.25">
      <c r="A1" s="22" t="s">
        <v>255</v>
      </c>
      <c r="B1" s="22"/>
      <c r="C1" s="3"/>
    </row>
    <row r="2" spans="1:12" x14ac:dyDescent="0.25">
      <c r="B2" s="3"/>
      <c r="C2" s="3"/>
    </row>
    <row r="3" spans="1:12" x14ac:dyDescent="0.25">
      <c r="A3" s="95" t="s">
        <v>63</v>
      </c>
      <c r="B3" s="48"/>
      <c r="C3" s="3"/>
    </row>
    <row r="4" spans="1:12" x14ac:dyDescent="0.25">
      <c r="C4" s="3"/>
    </row>
    <row r="5" spans="1:12" ht="37.5" x14ac:dyDescent="0.25">
      <c r="A5" s="21" t="s">
        <v>223</v>
      </c>
      <c r="B5" s="21" t="s">
        <v>959</v>
      </c>
      <c r="C5" s="20" t="s">
        <v>61</v>
      </c>
    </row>
    <row r="6" spans="1:12" ht="30" x14ac:dyDescent="0.25">
      <c r="A6" s="89" t="s">
        <v>930</v>
      </c>
      <c r="B6" s="13" t="s">
        <v>241</v>
      </c>
      <c r="C6" s="5" t="s">
        <v>1003</v>
      </c>
    </row>
    <row r="7" spans="1:12" s="100" customFormat="1" x14ac:dyDescent="0.25">
      <c r="A7" s="105" t="s">
        <v>931</v>
      </c>
      <c r="B7" s="58" t="s">
        <v>242</v>
      </c>
      <c r="C7" s="106" t="s">
        <v>1004</v>
      </c>
      <c r="D7" s="103"/>
      <c r="E7" s="103"/>
      <c r="F7" s="103"/>
      <c r="G7" s="103"/>
      <c r="H7" s="103"/>
      <c r="I7" s="103"/>
      <c r="J7" s="103"/>
      <c r="K7" s="103"/>
      <c r="L7" s="103"/>
    </row>
    <row r="8" spans="1:12" s="100" customFormat="1" x14ac:dyDescent="0.25">
      <c r="A8" s="105" t="s">
        <v>932</v>
      </c>
      <c r="B8" s="58" t="s">
        <v>243</v>
      </c>
      <c r="C8" s="106" t="s">
        <v>183</v>
      </c>
      <c r="D8" s="103"/>
      <c r="E8" s="103"/>
      <c r="F8" s="103"/>
      <c r="G8" s="103"/>
      <c r="H8" s="103"/>
      <c r="I8" s="103"/>
      <c r="J8" s="103"/>
      <c r="K8" s="103"/>
      <c r="L8" s="103"/>
    </row>
    <row r="9" spans="1:12" x14ac:dyDescent="0.25">
      <c r="A9" s="105" t="s">
        <v>933</v>
      </c>
      <c r="B9" s="13" t="s">
        <v>62</v>
      </c>
      <c r="C9" s="5" t="s">
        <v>999</v>
      </c>
    </row>
    <row r="10" spans="1:12" ht="44.25" customHeight="1" x14ac:dyDescent="0.25">
      <c r="A10" s="105" t="s">
        <v>934</v>
      </c>
      <c r="B10" s="58" t="s">
        <v>251</v>
      </c>
      <c r="C10" s="106" t="s">
        <v>1000</v>
      </c>
    </row>
    <row r="11" spans="1:12" s="100" customFormat="1" ht="54.75" customHeight="1" x14ac:dyDescent="0.25">
      <c r="A11" s="105" t="s">
        <v>935</v>
      </c>
      <c r="B11" s="58" t="s">
        <v>252</v>
      </c>
      <c r="C11" s="106" t="s">
        <v>1005</v>
      </c>
      <c r="D11" s="103"/>
      <c r="E11" s="103"/>
      <c r="F11" s="103"/>
      <c r="G11" s="103"/>
      <c r="H11" s="103"/>
      <c r="I11" s="103"/>
      <c r="J11" s="103"/>
      <c r="K11" s="103"/>
      <c r="L11" s="103"/>
    </row>
    <row r="12" spans="1:12" ht="30" x14ac:dyDescent="0.25">
      <c r="A12" s="105" t="s">
        <v>936</v>
      </c>
      <c r="B12" s="13" t="s">
        <v>245</v>
      </c>
      <c r="C12" s="5" t="s">
        <v>1001</v>
      </c>
    </row>
    <row r="13" spans="1:12" s="100" customFormat="1" ht="30" x14ac:dyDescent="0.25">
      <c r="A13" s="105" t="s">
        <v>937</v>
      </c>
      <c r="B13" s="58" t="s">
        <v>260</v>
      </c>
      <c r="C13" s="106" t="s">
        <v>1002</v>
      </c>
      <c r="D13" s="103"/>
      <c r="E13" s="103"/>
      <c r="F13" s="103"/>
      <c r="G13" s="103"/>
      <c r="H13" s="103"/>
      <c r="I13" s="103"/>
      <c r="J13" s="103"/>
      <c r="K13" s="103"/>
      <c r="L13" s="103"/>
    </row>
    <row r="14" spans="1:12" s="100" customFormat="1" ht="30" x14ac:dyDescent="0.25">
      <c r="A14" s="105" t="s">
        <v>938</v>
      </c>
      <c r="B14" s="58" t="s">
        <v>261</v>
      </c>
      <c r="C14" s="106"/>
      <c r="D14" s="103"/>
      <c r="E14" s="103"/>
      <c r="F14" s="103"/>
      <c r="G14" s="103"/>
      <c r="H14" s="103"/>
      <c r="I14" s="103"/>
      <c r="J14" s="103"/>
      <c r="K14" s="103"/>
      <c r="L14" s="103"/>
    </row>
    <row r="15" spans="1:12" s="100" customFormat="1" x14ac:dyDescent="0.25">
      <c r="A15" s="105" t="s">
        <v>939</v>
      </c>
      <c r="B15" s="58" t="s">
        <v>244</v>
      </c>
      <c r="C15" s="106"/>
      <c r="D15" s="103"/>
      <c r="E15" s="103"/>
      <c r="F15" s="103"/>
      <c r="G15" s="103"/>
      <c r="H15" s="103"/>
      <c r="I15" s="103"/>
      <c r="J15" s="103"/>
      <c r="K15" s="103"/>
      <c r="L15" s="103"/>
    </row>
    <row r="16" spans="1:12" ht="60" x14ac:dyDescent="0.25">
      <c r="A16" s="105" t="s">
        <v>940</v>
      </c>
      <c r="B16" s="15" t="s">
        <v>262</v>
      </c>
      <c r="C16" s="106" t="s">
        <v>1007</v>
      </c>
    </row>
    <row r="17" spans="1:12" ht="58.5" customHeight="1" x14ac:dyDescent="0.25">
      <c r="A17" s="105" t="s">
        <v>941</v>
      </c>
      <c r="B17" s="15" t="s">
        <v>150</v>
      </c>
      <c r="C17" s="5" t="s">
        <v>1006</v>
      </c>
    </row>
    <row r="18" spans="1:12" x14ac:dyDescent="0.25">
      <c r="A18" s="105" t="s">
        <v>942</v>
      </c>
      <c r="B18" s="15" t="s">
        <v>147</v>
      </c>
      <c r="C18" s="69" t="s">
        <v>998</v>
      </c>
    </row>
    <row r="19" spans="1:12" s="66" customFormat="1" outlineLevel="1" x14ac:dyDescent="0.25">
      <c r="A19" s="105" t="s">
        <v>943</v>
      </c>
      <c r="B19" s="15" t="s">
        <v>962</v>
      </c>
      <c r="C19" s="69"/>
      <c r="D19" s="16"/>
      <c r="E19" s="16"/>
      <c r="F19" s="16"/>
      <c r="G19" s="16"/>
      <c r="H19" s="16"/>
      <c r="I19" s="16"/>
      <c r="J19" s="16"/>
      <c r="K19" s="16"/>
      <c r="L19" s="16"/>
    </row>
    <row r="20" spans="1:12" s="100" customFormat="1" outlineLevel="1" x14ac:dyDescent="0.25">
      <c r="A20" s="105" t="s">
        <v>944</v>
      </c>
      <c r="B20" s="104"/>
      <c r="C20" s="101"/>
      <c r="D20" s="103"/>
      <c r="E20" s="103"/>
      <c r="F20" s="103"/>
      <c r="G20" s="103"/>
      <c r="H20" s="103"/>
      <c r="I20" s="103"/>
      <c r="J20" s="103"/>
      <c r="K20" s="103"/>
      <c r="L20" s="103"/>
    </row>
    <row r="21" spans="1:12" s="100" customFormat="1" outlineLevel="1" x14ac:dyDescent="0.25">
      <c r="A21" s="105" t="s">
        <v>945</v>
      </c>
      <c r="B21" s="104"/>
      <c r="C21" s="101"/>
      <c r="D21" s="103"/>
      <c r="E21" s="103"/>
      <c r="F21" s="103"/>
      <c r="G21" s="103"/>
      <c r="H21" s="103"/>
      <c r="I21" s="103"/>
      <c r="J21" s="103"/>
      <c r="K21" s="103"/>
      <c r="L21" s="103"/>
    </row>
    <row r="22" spans="1:12" s="100" customFormat="1" outlineLevel="1" x14ac:dyDescent="0.25">
      <c r="A22" s="105" t="s">
        <v>946</v>
      </c>
      <c r="B22" s="104"/>
      <c r="C22" s="101"/>
      <c r="D22" s="103"/>
      <c r="E22" s="103"/>
      <c r="F22" s="103"/>
      <c r="G22" s="103"/>
      <c r="H22" s="103"/>
      <c r="I22" s="103"/>
      <c r="J22" s="103"/>
      <c r="K22" s="103"/>
      <c r="L22" s="103"/>
    </row>
    <row r="23" spans="1:12" s="100" customFormat="1" outlineLevel="1" x14ac:dyDescent="0.25">
      <c r="A23" s="105" t="s">
        <v>947</v>
      </c>
      <c r="B23" s="104"/>
      <c r="C23" s="101"/>
      <c r="D23" s="103"/>
      <c r="E23" s="103"/>
      <c r="F23" s="103"/>
      <c r="G23" s="103"/>
      <c r="H23" s="103"/>
      <c r="I23" s="103"/>
      <c r="J23" s="103"/>
      <c r="K23" s="103"/>
      <c r="L23" s="103"/>
    </row>
    <row r="24" spans="1:12" s="66" customFormat="1" ht="18.75" x14ac:dyDescent="0.25">
      <c r="A24" s="21"/>
      <c r="B24" s="21" t="s">
        <v>960</v>
      </c>
      <c r="C24" s="20" t="s">
        <v>159</v>
      </c>
      <c r="D24" s="16"/>
      <c r="E24" s="16"/>
      <c r="F24" s="16"/>
      <c r="G24" s="16"/>
      <c r="H24" s="16"/>
      <c r="I24" s="16"/>
      <c r="J24" s="16"/>
      <c r="K24" s="16"/>
      <c r="L24" s="16"/>
    </row>
    <row r="25" spans="1:12" s="66" customFormat="1" x14ac:dyDescent="0.25">
      <c r="A25" s="105" t="s">
        <v>948</v>
      </c>
      <c r="B25" s="15" t="s">
        <v>160</v>
      </c>
      <c r="C25" s="69" t="s">
        <v>182</v>
      </c>
      <c r="D25" s="16"/>
      <c r="E25" s="16"/>
      <c r="F25" s="16"/>
      <c r="G25" s="16"/>
      <c r="H25" s="16"/>
      <c r="I25" s="16"/>
      <c r="J25" s="16"/>
      <c r="K25" s="16"/>
      <c r="L25" s="16"/>
    </row>
    <row r="26" spans="1:12" s="66" customFormat="1" x14ac:dyDescent="0.25">
      <c r="A26" s="105" t="s">
        <v>949</v>
      </c>
      <c r="B26" s="15" t="s">
        <v>161</v>
      </c>
      <c r="C26" s="69" t="s">
        <v>183</v>
      </c>
      <c r="D26" s="16"/>
      <c r="E26" s="16"/>
      <c r="F26" s="16"/>
      <c r="G26" s="16"/>
      <c r="H26" s="16"/>
      <c r="I26" s="16"/>
      <c r="J26" s="16"/>
      <c r="K26" s="16"/>
      <c r="L26" s="16"/>
    </row>
    <row r="27" spans="1:12" s="66" customFormat="1" x14ac:dyDescent="0.25">
      <c r="A27" s="105" t="s">
        <v>950</v>
      </c>
      <c r="B27" s="15" t="s">
        <v>162</v>
      </c>
      <c r="C27" s="69" t="s">
        <v>184</v>
      </c>
      <c r="D27" s="16"/>
      <c r="E27" s="16"/>
      <c r="F27" s="16"/>
      <c r="G27" s="16"/>
      <c r="H27" s="16"/>
      <c r="I27" s="16"/>
      <c r="J27" s="16"/>
      <c r="K27" s="16"/>
      <c r="L27" s="16"/>
    </row>
    <row r="28" spans="1:12" s="66" customFormat="1" outlineLevel="1" x14ac:dyDescent="0.25">
      <c r="A28" s="105" t="s">
        <v>948</v>
      </c>
      <c r="B28" s="70"/>
      <c r="C28" s="69"/>
      <c r="D28" s="16"/>
      <c r="E28" s="16"/>
      <c r="F28" s="16"/>
      <c r="G28" s="16"/>
      <c r="H28" s="16"/>
      <c r="I28" s="16"/>
      <c r="J28" s="16"/>
      <c r="K28" s="16"/>
      <c r="L28" s="16"/>
    </row>
    <row r="29" spans="1:12" s="66" customFormat="1" outlineLevel="1" x14ac:dyDescent="0.25">
      <c r="A29" s="105" t="s">
        <v>951</v>
      </c>
      <c r="B29" s="70"/>
      <c r="C29" s="69"/>
      <c r="D29" s="16"/>
      <c r="E29" s="16"/>
      <c r="F29" s="16"/>
      <c r="G29" s="16"/>
      <c r="H29" s="16"/>
      <c r="I29" s="16"/>
      <c r="J29" s="16"/>
      <c r="K29" s="16"/>
      <c r="L29" s="16"/>
    </row>
    <row r="30" spans="1:12" s="66" customFormat="1" outlineLevel="1" x14ac:dyDescent="0.25">
      <c r="A30" s="105" t="s">
        <v>952</v>
      </c>
      <c r="B30" s="15"/>
      <c r="C30" s="69"/>
      <c r="D30" s="16"/>
      <c r="E30" s="16"/>
      <c r="F30" s="16"/>
      <c r="G30" s="16"/>
      <c r="H30" s="16"/>
      <c r="I30" s="16"/>
      <c r="J30" s="16"/>
      <c r="K30" s="16"/>
      <c r="L30" s="16"/>
    </row>
    <row r="31" spans="1:12" ht="18.75" x14ac:dyDescent="0.25">
      <c r="A31" s="21"/>
      <c r="B31" s="21" t="s">
        <v>961</v>
      </c>
      <c r="C31" s="20" t="s">
        <v>61</v>
      </c>
    </row>
    <row r="32" spans="1:12" x14ac:dyDescent="0.25">
      <c r="A32" s="105" t="s">
        <v>953</v>
      </c>
      <c r="B32" s="13"/>
      <c r="C32" s="5"/>
    </row>
    <row r="33" spans="1:2" x14ac:dyDescent="0.25">
      <c r="A33" s="105" t="s">
        <v>954</v>
      </c>
      <c r="B33" s="7"/>
    </row>
    <row r="34" spans="1:2" x14ac:dyDescent="0.25">
      <c r="A34" s="105" t="s">
        <v>955</v>
      </c>
      <c r="B34" s="7"/>
    </row>
    <row r="35" spans="1:2" x14ac:dyDescent="0.25">
      <c r="A35" s="105" t="s">
        <v>956</v>
      </c>
      <c r="B35" s="7"/>
    </row>
    <row r="36" spans="1:2" x14ac:dyDescent="0.25">
      <c r="A36" s="105" t="s">
        <v>957</v>
      </c>
      <c r="B36" s="7"/>
    </row>
    <row r="37" spans="1:2" x14ac:dyDescent="0.25">
      <c r="A37" s="105" t="s">
        <v>958</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CREDIT FONCIER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Landshypotek</cp:lastModifiedBy>
  <cp:lastPrinted>2019-07-12T12:23:35Z</cp:lastPrinted>
  <dcterms:created xsi:type="dcterms:W3CDTF">2015-01-27T16:00:44Z</dcterms:created>
  <dcterms:modified xsi:type="dcterms:W3CDTF">2019-10-14T11:02:49Z</dcterms:modified>
</cp:coreProperties>
</file>