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30" yWindow="0" windowWidth="12675" windowHeight="13650"/>
  </bookViews>
  <sheets>
    <sheet name="Blad2" sheetId="6" r:id="rId1"/>
  </sheets>
  <definedNames>
    <definedName name="_xlnm.Print_Area" localSheetId="0">Blad2!$B$2:$N$100</definedName>
  </definedNames>
  <calcPr calcId="145621"/>
</workbook>
</file>

<file path=xl/calcChain.xml><?xml version="1.0" encoding="utf-8"?>
<calcChain xmlns="http://schemas.openxmlformats.org/spreadsheetml/2006/main">
  <c r="M45" i="6" l="1"/>
  <c r="F59" i="6"/>
  <c r="L92" i="6"/>
  <c r="J93" i="6" s="1"/>
  <c r="D98" i="6"/>
  <c r="E96" i="6" s="1"/>
  <c r="G58" i="6"/>
  <c r="I53" i="6"/>
  <c r="I54" i="6" s="1"/>
  <c r="M41" i="6"/>
  <c r="K42" i="6" s="1"/>
  <c r="K36" i="6"/>
  <c r="L34" i="6" s="1"/>
  <c r="D36" i="6"/>
  <c r="E36" i="6" s="1"/>
  <c r="K31" i="6"/>
  <c r="L30" i="6" s="1"/>
  <c r="D30" i="6"/>
  <c r="E28" i="6" s="1"/>
  <c r="D20" i="6"/>
  <c r="K93" i="6" l="1"/>
  <c r="D93" i="6"/>
  <c r="E93" i="6"/>
  <c r="L93" i="6"/>
  <c r="L23" i="6"/>
  <c r="L27" i="6"/>
  <c r="L31" i="6"/>
  <c r="E23" i="6"/>
  <c r="E25" i="6"/>
  <c r="E26" i="6"/>
  <c r="G59" i="6"/>
  <c r="E27" i="6"/>
  <c r="G93" i="6"/>
  <c r="F54" i="6"/>
  <c r="E29" i="6"/>
  <c r="H93" i="6"/>
  <c r="D59" i="6"/>
  <c r="E30" i="6"/>
  <c r="I93" i="6"/>
  <c r="D54" i="6"/>
  <c r="H54" i="6"/>
  <c r="L25" i="6"/>
  <c r="L29" i="6"/>
  <c r="E35" i="6"/>
  <c r="L36" i="6"/>
  <c r="E98" i="6"/>
  <c r="G54" i="6"/>
  <c r="E59" i="6"/>
  <c r="E24" i="6"/>
  <c r="L24" i="6"/>
  <c r="L28" i="6"/>
  <c r="E34" i="6"/>
  <c r="L35" i="6"/>
  <c r="F93" i="6"/>
  <c r="E97" i="6"/>
  <c r="E54" i="6"/>
  <c r="L26" i="6"/>
  <c r="F42" i="6"/>
  <c r="J42" i="6"/>
  <c r="E42" i="6"/>
  <c r="I42" i="6"/>
  <c r="M42" i="6"/>
  <c r="D42" i="6"/>
  <c r="H42" i="6"/>
  <c r="L42" i="6"/>
  <c r="G42" i="6"/>
</calcChain>
</file>

<file path=xl/sharedStrings.xml><?xml version="1.0" encoding="utf-8"?>
<sst xmlns="http://schemas.openxmlformats.org/spreadsheetml/2006/main" count="154" uniqueCount="116">
  <si>
    <t>Seasoning</t>
  </si>
  <si>
    <t>S&amp;P</t>
  </si>
  <si>
    <t>Moody's</t>
  </si>
  <si>
    <t>Fitch</t>
  </si>
  <si>
    <t>ISIN</t>
  </si>
  <si>
    <t>10-20%</t>
  </si>
  <si>
    <t>20-30%</t>
  </si>
  <si>
    <t>30-40%</t>
  </si>
  <si>
    <t>40-50%</t>
  </si>
  <si>
    <t>50-60%</t>
  </si>
  <si>
    <t>75%-</t>
  </si>
  <si>
    <t>Fixed/ floater</t>
  </si>
  <si>
    <t>Fixed</t>
  </si>
  <si>
    <t>&gt;60 d</t>
  </si>
  <si>
    <t>31-60 d</t>
  </si>
  <si>
    <t>Issuer:</t>
  </si>
  <si>
    <t>Owner:</t>
  </si>
  <si>
    <t>CRD-compliant</t>
  </si>
  <si>
    <t xml:space="preserve">Controlling authority: </t>
  </si>
  <si>
    <t>Domestic benchmark in SEK</t>
  </si>
  <si>
    <t>Issue date</t>
  </si>
  <si>
    <t>Maturity</t>
  </si>
  <si>
    <t>Coupon</t>
  </si>
  <si>
    <t>Currency</t>
  </si>
  <si>
    <t>Other benchmark</t>
  </si>
  <si>
    <t xml:space="preserve">Other bonds </t>
  </si>
  <si>
    <t>Total of outstanding bonds</t>
  </si>
  <si>
    <t>Total</t>
  </si>
  <si>
    <t>Interest rate type</t>
  </si>
  <si>
    <t>Cover pool</t>
  </si>
  <si>
    <t>Included assets</t>
  </si>
  <si>
    <t>Loans</t>
  </si>
  <si>
    <t>Other</t>
  </si>
  <si>
    <t>Type of collateral</t>
  </si>
  <si>
    <t>Single -family housing</t>
  </si>
  <si>
    <t>Tenant owner rights</t>
  </si>
  <si>
    <t>Multi-family housing</t>
  </si>
  <si>
    <t>Forest &amp; agricultural</t>
  </si>
  <si>
    <t>Public</t>
  </si>
  <si>
    <t>Commercial</t>
  </si>
  <si>
    <t>Regional distribution</t>
  </si>
  <si>
    <t>Floating</t>
  </si>
  <si>
    <t>Amortizing</t>
  </si>
  <si>
    <t>Interest only</t>
  </si>
  <si>
    <t>Outside Sweden</t>
  </si>
  <si>
    <t>LTV Level</t>
  </si>
  <si>
    <t>Cover pool items</t>
  </si>
  <si>
    <t>Number of loans</t>
  </si>
  <si>
    <t>Number of clients</t>
  </si>
  <si>
    <t>Average loan size</t>
  </si>
  <si>
    <t>Credit quality</t>
  </si>
  <si>
    <t>Past due</t>
  </si>
  <si>
    <t>Sum</t>
  </si>
  <si>
    <t>Impaired loans, %</t>
  </si>
  <si>
    <t>Key ratios</t>
  </si>
  <si>
    <t>OC, nominal</t>
  </si>
  <si>
    <t>Number of properties</t>
  </si>
  <si>
    <t>Maturity, expressed in SEK</t>
  </si>
  <si>
    <t>Long Rating</t>
  </si>
  <si>
    <t>Covered bond</t>
  </si>
  <si>
    <t>Issuer</t>
  </si>
  <si>
    <t>Owner</t>
  </si>
  <si>
    <t>Opening date</t>
  </si>
  <si>
    <t>Loan volume, MSEK</t>
  </si>
  <si>
    <t>Amount, MSEK</t>
  </si>
  <si>
    <t>South Sweden</t>
  </si>
  <si>
    <t>West Sweden</t>
  </si>
  <si>
    <t>North Sweden</t>
  </si>
  <si>
    <t>East Sweden</t>
  </si>
  <si>
    <t>Repayments</t>
  </si>
  <si>
    <t xml:space="preserve"> of which repos</t>
  </si>
  <si>
    <t>Amount,MSEK</t>
  </si>
  <si>
    <t>Supplemental assets</t>
  </si>
  <si>
    <t>Tenant owner associations</t>
  </si>
  <si>
    <t>Greater Gothenburg</t>
  </si>
  <si>
    <t>Greater Malmoe</t>
  </si>
  <si>
    <t>Greater Stockholm</t>
  </si>
  <si>
    <t>Average life, years</t>
  </si>
  <si>
    <t>60-70%</t>
  </si>
  <si>
    <t>70-75%</t>
  </si>
  <si>
    <t>0-12 M</t>
  </si>
  <si>
    <t>12-24 M</t>
  </si>
  <si>
    <t>24-36 M</t>
  </si>
  <si>
    <t>36-60 M</t>
  </si>
  <si>
    <t>60 M -</t>
  </si>
  <si>
    <t>1-30 d</t>
  </si>
  <si>
    <t>LTV, as definied by ASCB</t>
  </si>
  <si>
    <t>Report date</t>
  </si>
  <si>
    <t xml:space="preserve">Issuer </t>
  </si>
  <si>
    <t>Bonds</t>
  </si>
  <si>
    <t>Sida 1</t>
  </si>
  <si>
    <t>Sida 3</t>
  </si>
  <si>
    <t>Sida 2</t>
  </si>
  <si>
    <t>Loan volume, %</t>
  </si>
  <si>
    <t>Share of  loan volume, %</t>
  </si>
  <si>
    <t>Total, %</t>
  </si>
  <si>
    <t>Amount, %</t>
  </si>
  <si>
    <t>Nominal amount</t>
  </si>
  <si>
    <t>Interest rate</t>
  </si>
  <si>
    <t>2022-</t>
  </si>
  <si>
    <t>2019-2023</t>
  </si>
  <si>
    <t>2024-2028</t>
  </si>
  <si>
    <t>2029-</t>
  </si>
  <si>
    <t>FX-risk**</t>
  </si>
  <si>
    <t>Maturity*</t>
  </si>
  <si>
    <t>version 6.1</t>
  </si>
  <si>
    <t>Landshypotek Bank AB</t>
  </si>
  <si>
    <t>Swedish Financial Supervisory Authority</t>
  </si>
  <si>
    <t>AAA/Stable</t>
  </si>
  <si>
    <t>N/R</t>
  </si>
  <si>
    <t>A+/Stable</t>
  </si>
  <si>
    <t>A/Negative</t>
  </si>
  <si>
    <t>A/negative</t>
  </si>
  <si>
    <t>CH0120298523</t>
  </si>
  <si>
    <t>CHF</t>
  </si>
  <si>
    <t>CH0139285388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</si>
</sst>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660A8"/>
      <name val="Calibri"/>
      <family val="2"/>
      <scheme val="minor"/>
    </font>
    <font>
      <i/>
      <sz val="8"/>
      <name val="Calibri"/>
      <family val="2"/>
      <scheme val="minor"/>
    </font>
    <font>
      <b/>
      <sz val="14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/>
      <diagonal/>
    </border>
    <border>
      <left/>
      <right/>
      <top style="thin">
        <color rgb="FFDDDDDD"/>
      </top>
      <bottom/>
      <diagonal/>
    </border>
    <border>
      <left/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rgb="FFDDDDDD"/>
      </right>
      <top/>
      <bottom/>
      <diagonal/>
    </border>
    <border>
      <left style="thin">
        <color rgb="FFDDDDDD"/>
      </left>
      <right/>
      <top/>
      <bottom style="thin">
        <color rgb="FFDDDDDD"/>
      </bottom>
      <diagonal/>
    </border>
    <border>
      <left/>
      <right/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3" fontId="3" fillId="0" borderId="1"/>
    <xf numFmtId="9" fontId="8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 applyBorder="1"/>
    <xf numFmtId="0" fontId="5" fillId="2" borderId="0" xfId="0" applyFont="1" applyFill="1" applyBorder="1"/>
    <xf numFmtId="0" fontId="3" fillId="2" borderId="0" xfId="0" applyFont="1" applyFill="1" applyBorder="1"/>
    <xf numFmtId="0" fontId="2" fillId="2" borderId="0" xfId="0" applyFont="1" applyFill="1"/>
    <xf numFmtId="0" fontId="6" fillId="2" borderId="0" xfId="0" applyFont="1" applyFill="1" applyBorder="1" applyAlignment="1">
      <alignment vertical="top"/>
    </xf>
    <xf numFmtId="0" fontId="2" fillId="3" borderId="0" xfId="0" applyFont="1" applyFill="1" applyBorder="1"/>
    <xf numFmtId="3" fontId="2" fillId="3" borderId="0" xfId="0" applyNumberFormat="1" applyFont="1" applyFill="1" applyBorder="1"/>
    <xf numFmtId="0" fontId="3" fillId="3" borderId="0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10" fontId="2" fillId="3" borderId="0" xfId="1" applyNumberFormat="1" applyFont="1" applyFill="1" applyBorder="1"/>
    <xf numFmtId="0" fontId="2" fillId="3" borderId="0" xfId="0" applyFont="1" applyFill="1" applyBorder="1" applyAlignment="1">
      <alignment horizontal="right" wrapText="1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3" fillId="3" borderId="1" xfId="0" applyFont="1" applyFill="1" applyBorder="1"/>
    <xf numFmtId="0" fontId="3" fillId="2" borderId="1" xfId="0" applyFont="1" applyFill="1" applyBorder="1"/>
    <xf numFmtId="3" fontId="2" fillId="3" borderId="1" xfId="0" applyNumberFormat="1" applyFont="1" applyFill="1" applyBorder="1"/>
    <xf numFmtId="3" fontId="3" fillId="3" borderId="1" xfId="0" applyNumberFormat="1" applyFont="1" applyFill="1" applyBorder="1"/>
    <xf numFmtId="0" fontId="2" fillId="2" borderId="1" xfId="0" applyFont="1" applyFill="1" applyBorder="1"/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3" fontId="3" fillId="3" borderId="1" xfId="2" applyFill="1" applyBorder="1"/>
    <xf numFmtId="0" fontId="2" fillId="3" borderId="11" xfId="0" applyFont="1" applyFill="1" applyBorder="1"/>
    <xf numFmtId="3" fontId="2" fillId="3" borderId="11" xfId="0" applyNumberFormat="1" applyFont="1" applyFill="1" applyBorder="1"/>
    <xf numFmtId="0" fontId="3" fillId="3" borderId="10" xfId="0" applyFont="1" applyFill="1" applyBorder="1"/>
    <xf numFmtId="0" fontId="3" fillId="3" borderId="12" xfId="0" applyFont="1" applyFill="1" applyBorder="1"/>
    <xf numFmtId="9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9" fontId="2" fillId="3" borderId="1" xfId="1" applyFont="1" applyFill="1" applyBorder="1"/>
    <xf numFmtId="0" fontId="2" fillId="3" borderId="1" xfId="0" applyNumberFormat="1" applyFont="1" applyFill="1" applyBorder="1"/>
    <xf numFmtId="4" fontId="2" fillId="3" borderId="1" xfId="0" applyNumberFormat="1" applyFont="1" applyFill="1" applyBorder="1"/>
    <xf numFmtId="10" fontId="3" fillId="2" borderId="1" xfId="1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wrapText="1"/>
    </xf>
    <xf numFmtId="3" fontId="2" fillId="3" borderId="1" xfId="0" applyNumberFormat="1" applyFont="1" applyFill="1" applyBorder="1" applyAlignment="1">
      <alignment horizontal="right" wrapText="1"/>
    </xf>
    <xf numFmtId="0" fontId="7" fillId="2" borderId="0" xfId="0" applyFont="1" applyFill="1" applyBorder="1"/>
    <xf numFmtId="0" fontId="4" fillId="3" borderId="0" xfId="0" applyFont="1" applyFill="1" applyBorder="1"/>
    <xf numFmtId="3" fontId="3" fillId="3" borderId="0" xfId="2" applyFill="1" applyBorder="1"/>
    <xf numFmtId="9" fontId="3" fillId="3" borderId="1" xfId="1" applyFont="1" applyFill="1" applyBorder="1"/>
    <xf numFmtId="9" fontId="2" fillId="3" borderId="1" xfId="1" applyNumberFormat="1" applyFont="1" applyFill="1" applyBorder="1" applyAlignment="1">
      <alignment horizontal="right"/>
    </xf>
    <xf numFmtId="9" fontId="3" fillId="3" borderId="1" xfId="1" applyNumberFormat="1" applyFont="1" applyFill="1" applyBorder="1" applyAlignment="1">
      <alignment horizontal="right"/>
    </xf>
    <xf numFmtId="9" fontId="2" fillId="3" borderId="0" xfId="1" applyFont="1" applyFill="1" applyBorder="1"/>
    <xf numFmtId="9" fontId="3" fillId="3" borderId="0" xfId="1" applyFont="1" applyFill="1" applyBorder="1"/>
    <xf numFmtId="14" fontId="2" fillId="3" borderId="1" xfId="0" applyNumberFormat="1" applyFont="1" applyFill="1" applyBorder="1"/>
    <xf numFmtId="164" fontId="2" fillId="3" borderId="1" xfId="1" applyNumberFormat="1" applyFont="1" applyFill="1" applyBorder="1"/>
    <xf numFmtId="10" fontId="2" fillId="3" borderId="1" xfId="1" applyNumberFormat="1" applyFont="1" applyFill="1" applyBorder="1"/>
    <xf numFmtId="10" fontId="3" fillId="3" borderId="1" xfId="1" applyNumberFormat="1" applyFont="1" applyFill="1" applyBorder="1"/>
    <xf numFmtId="3" fontId="9" fillId="4" borderId="13" xfId="0" applyNumberFormat="1" applyFont="1" applyFill="1" applyBorder="1"/>
    <xf numFmtId="0" fontId="9" fillId="4" borderId="13" xfId="0" applyFont="1" applyFill="1" applyBorder="1" applyAlignment="1">
      <alignment wrapText="1"/>
    </xf>
    <xf numFmtId="0" fontId="9" fillId="4" borderId="13" xfId="0" applyNumberFormat="1" applyFont="1" applyFill="1" applyBorder="1"/>
    <xf numFmtId="4" fontId="9" fillId="4" borderId="13" xfId="0" applyNumberFormat="1" applyFont="1" applyFill="1" applyBorder="1"/>
    <xf numFmtId="14" fontId="9" fillId="4" borderId="13" xfId="0" applyNumberFormat="1" applyFont="1" applyFill="1" applyBorder="1"/>
    <xf numFmtId="0" fontId="2" fillId="3" borderId="0" xfId="0" applyFont="1" applyFill="1" applyBorder="1" applyAlignment="1">
      <alignment horizontal="center" vertical="center"/>
    </xf>
  </cellXfs>
  <cellStyles count="4">
    <cellStyle name="ASCB - Summa" xfId="2"/>
    <cellStyle name="Normal" xfId="0" builtinId="0"/>
    <cellStyle name="Procent" xfId="1" builtinId="5"/>
    <cellStyle name="Procent 2" xfId="3"/>
  </cellStyles>
  <dxfs count="0"/>
  <tableStyles count="0" defaultTableStyle="TableStyleMedium9" defaultPivotStyle="PivotStyleLight16"/>
  <colors>
    <mruColors>
      <color rgb="FFDDDDDD"/>
      <color rgb="FFFFFFFF"/>
      <color rgb="FF3660A8"/>
      <color rgb="FF808080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61</xdr:row>
      <xdr:rowOff>180975</xdr:rowOff>
    </xdr:from>
    <xdr:to>
      <xdr:col>7</xdr:col>
      <xdr:colOff>228600</xdr:colOff>
      <xdr:row>65</xdr:row>
      <xdr:rowOff>107156</xdr:rowOff>
    </xdr:to>
    <xdr:sp macro="" textlink="">
      <xdr:nvSpPr>
        <xdr:cNvPr id="2" name="textruta 1"/>
        <xdr:cNvSpPr txBox="1"/>
      </xdr:nvSpPr>
      <xdr:spPr>
        <a:xfrm>
          <a:off x="3671888" y="12837319"/>
          <a:ext cx="2319337" cy="68818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/>
          <a:r>
            <a:rPr lang="sv-SE" sz="1100" i="1">
              <a:solidFill>
                <a:schemeClr val="dk1"/>
              </a:solidFill>
              <a:latin typeface="+mn-lt"/>
              <a:ea typeface="+mn-ea"/>
              <a:cs typeface="+mn-cs"/>
            </a:rPr>
            <a:t>**All issuance of covered bonds in foreign currency is swapped to entirely eliminate FX-risk.</a:t>
          </a:r>
        </a:p>
      </xdr:txBody>
    </xdr:sp>
    <xdr:clientData/>
  </xdr:twoCellAnchor>
  <xdr:twoCellAnchor>
    <xdr:from>
      <xdr:col>9</xdr:col>
      <xdr:colOff>135732</xdr:colOff>
      <xdr:row>51</xdr:row>
      <xdr:rowOff>11905</xdr:rowOff>
    </xdr:from>
    <xdr:to>
      <xdr:col>12</xdr:col>
      <xdr:colOff>478632</xdr:colOff>
      <xdr:row>53</xdr:row>
      <xdr:rowOff>185174</xdr:rowOff>
    </xdr:to>
    <xdr:sp macro="" textlink="">
      <xdr:nvSpPr>
        <xdr:cNvPr id="6" name="textruta 5"/>
        <xdr:cNvSpPr txBox="1"/>
      </xdr:nvSpPr>
      <xdr:spPr>
        <a:xfrm>
          <a:off x="7112795" y="10763249"/>
          <a:ext cx="2462212" cy="55426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v-SE" sz="1100" i="1"/>
            <a:t>Per  loan</a:t>
          </a:r>
        </a:p>
      </xdr:txBody>
    </xdr:sp>
    <xdr:clientData/>
  </xdr:twoCellAnchor>
  <xdr:twoCellAnchor>
    <xdr:from>
      <xdr:col>2</xdr:col>
      <xdr:colOff>52388</xdr:colOff>
      <xdr:row>46</xdr:row>
      <xdr:rowOff>178593</xdr:rowOff>
    </xdr:from>
    <xdr:to>
      <xdr:col>4</xdr:col>
      <xdr:colOff>180975</xdr:colOff>
      <xdr:row>49</xdr:row>
      <xdr:rowOff>161362</xdr:rowOff>
    </xdr:to>
    <xdr:sp macro="" textlink="">
      <xdr:nvSpPr>
        <xdr:cNvPr id="5" name="textruta 4"/>
        <xdr:cNvSpPr txBox="1"/>
      </xdr:nvSpPr>
      <xdr:spPr>
        <a:xfrm>
          <a:off x="1266826" y="10739437"/>
          <a:ext cx="2414587" cy="55426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* Maturity is the time remaining to the next change in contractual terms</a:t>
          </a:r>
          <a:endParaRPr lang="sv-SE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4</xdr:col>
      <xdr:colOff>473869</xdr:colOff>
      <xdr:row>1</xdr:row>
      <xdr:rowOff>523875</xdr:rowOff>
    </xdr:to>
    <xdr:pic>
      <xdr:nvPicPr>
        <xdr:cNvPr id="7" name="Picture 7" descr="Loggaliggtiff"/>
        <xdr:cNvPicPr>
          <a:picLocks noRot="1" noChangeAspect="1" noMove="1" noResize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14438" y="357188"/>
          <a:ext cx="2759869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showGridLines="0" tabSelected="1" topLeftCell="C1" zoomScale="80" zoomScaleNormal="80" zoomScaleSheetLayoutView="73" workbookViewId="0">
      <selection activeCell="L9" sqref="L9"/>
    </sheetView>
  </sheetViews>
  <sheetFormatPr defaultRowHeight="15" x14ac:dyDescent="0.25"/>
  <cols>
    <col min="1" max="2" width="9.140625" style="4"/>
    <col min="3" max="3" width="27.28515625" style="4" customWidth="1"/>
    <col min="4" max="4" width="11.7109375" style="4" customWidth="1"/>
    <col min="5" max="5" width="12.140625" style="4" customWidth="1"/>
    <col min="6" max="6" width="16.28515625" style="4" customWidth="1"/>
    <col min="7" max="7" width="13" style="4" customWidth="1"/>
    <col min="8" max="8" width="9.140625" style="4"/>
    <col min="9" max="9" width="10.7109375" style="4" customWidth="1"/>
    <col min="10" max="10" width="10.28515625" style="4" customWidth="1"/>
    <col min="11" max="11" width="11.5703125" style="4" customWidth="1"/>
    <col min="12" max="16384" width="9.140625" style="4"/>
  </cols>
  <sheetData>
    <row r="1" spans="1:14" ht="28.5" customHeight="1" x14ac:dyDescent="0.25">
      <c r="B1" s="3" t="s">
        <v>105</v>
      </c>
      <c r="C1" s="1"/>
      <c r="D1" s="1"/>
      <c r="E1" s="1"/>
      <c r="F1" s="1"/>
      <c r="G1" s="1"/>
      <c r="H1" s="1"/>
      <c r="I1" s="1"/>
      <c r="J1" s="1"/>
      <c r="K1" s="1"/>
      <c r="M1" s="1"/>
    </row>
    <row r="2" spans="1:14" ht="61.5" customHeight="1" x14ac:dyDescent="0.25">
      <c r="A2" s="5" t="s">
        <v>90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8.75" x14ac:dyDescent="0.3">
      <c r="A3" s="1"/>
      <c r="B3" s="6"/>
      <c r="C3" s="44" t="s">
        <v>88</v>
      </c>
      <c r="D3" s="1"/>
      <c r="E3" s="1"/>
      <c r="F3" s="1"/>
      <c r="G3" s="1"/>
      <c r="H3" s="1"/>
      <c r="I3" s="1"/>
      <c r="J3" s="1"/>
      <c r="K3" s="1"/>
      <c r="L3" s="1"/>
      <c r="M3" s="1"/>
      <c r="N3" s="6"/>
    </row>
    <row r="4" spans="1:14" ht="15" customHeight="1" x14ac:dyDescent="0.25">
      <c r="A4" s="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25">
      <c r="A5" s="1"/>
      <c r="B5" s="6"/>
      <c r="C5" s="13" t="s">
        <v>15</v>
      </c>
      <c r="D5" s="13" t="s">
        <v>106</v>
      </c>
      <c r="E5" s="14"/>
      <c r="F5" s="15"/>
      <c r="G5" s="6"/>
      <c r="H5" s="6"/>
      <c r="I5" s="12" t="s">
        <v>17</v>
      </c>
      <c r="J5" s="12"/>
      <c r="K5" s="12"/>
      <c r="L5" s="6"/>
      <c r="M5" s="6"/>
      <c r="N5" s="6"/>
    </row>
    <row r="6" spans="1:14" x14ac:dyDescent="0.25">
      <c r="A6" s="1"/>
      <c r="B6" s="6"/>
      <c r="C6" s="16" t="s">
        <v>16</v>
      </c>
      <c r="D6" s="13" t="s">
        <v>106</v>
      </c>
      <c r="E6" s="6"/>
      <c r="F6" s="17"/>
      <c r="G6" s="6"/>
      <c r="H6" s="6"/>
      <c r="I6" s="61"/>
      <c r="J6" s="61"/>
      <c r="K6" s="6"/>
      <c r="L6" s="6"/>
      <c r="M6" s="6"/>
      <c r="N6" s="6"/>
    </row>
    <row r="7" spans="1:14" x14ac:dyDescent="0.25">
      <c r="A7" s="1"/>
      <c r="B7" s="6"/>
      <c r="C7" s="18" t="s">
        <v>18</v>
      </c>
      <c r="D7" s="18" t="s">
        <v>107</v>
      </c>
      <c r="E7" s="19"/>
      <c r="F7" s="20"/>
      <c r="G7" s="6"/>
      <c r="H7" s="6"/>
      <c r="I7" s="61"/>
      <c r="J7" s="61"/>
      <c r="K7" s="6"/>
      <c r="L7" s="6"/>
      <c r="M7" s="6"/>
      <c r="N7" s="6"/>
    </row>
    <row r="8" spans="1:14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x14ac:dyDescent="0.25">
      <c r="A9" s="1"/>
      <c r="B9" s="6"/>
      <c r="C9" s="22" t="s">
        <v>58</v>
      </c>
      <c r="D9" s="22" t="s">
        <v>1</v>
      </c>
      <c r="E9" s="22" t="s">
        <v>2</v>
      </c>
      <c r="F9" s="22" t="s">
        <v>3</v>
      </c>
      <c r="G9" s="6"/>
      <c r="H9" s="6"/>
      <c r="I9" s="12" t="s">
        <v>87</v>
      </c>
      <c r="J9" s="12"/>
      <c r="K9" s="52">
        <v>41639</v>
      </c>
      <c r="L9" s="6"/>
      <c r="M9" s="6"/>
      <c r="N9" s="6"/>
    </row>
    <row r="10" spans="1:14" x14ac:dyDescent="0.25">
      <c r="A10" s="1"/>
      <c r="B10" s="6"/>
      <c r="C10" s="12" t="s">
        <v>59</v>
      </c>
      <c r="D10" s="12" t="s">
        <v>108</v>
      </c>
      <c r="E10" s="12" t="s">
        <v>109</v>
      </c>
      <c r="F10" s="12" t="s">
        <v>109</v>
      </c>
      <c r="G10" s="6"/>
      <c r="H10" s="6"/>
      <c r="I10" s="6"/>
      <c r="J10" s="6"/>
      <c r="K10" s="6"/>
      <c r="L10" s="6"/>
      <c r="M10" s="6"/>
      <c r="N10" s="6"/>
    </row>
    <row r="11" spans="1:14" x14ac:dyDescent="0.25">
      <c r="A11" s="1"/>
      <c r="B11" s="6"/>
      <c r="C11" s="12" t="s">
        <v>60</v>
      </c>
      <c r="D11" s="12" t="s">
        <v>111</v>
      </c>
      <c r="E11" s="12" t="s">
        <v>109</v>
      </c>
      <c r="F11" s="12" t="s">
        <v>110</v>
      </c>
      <c r="G11" s="6"/>
      <c r="H11" s="6"/>
      <c r="I11" s="6"/>
      <c r="J11" s="6"/>
      <c r="K11" s="6"/>
      <c r="L11" s="6"/>
      <c r="M11" s="6"/>
      <c r="N11" s="6"/>
    </row>
    <row r="12" spans="1:14" x14ac:dyDescent="0.25">
      <c r="A12" s="1"/>
      <c r="B12" s="6"/>
      <c r="C12" s="12" t="s">
        <v>61</v>
      </c>
      <c r="D12" s="12" t="s">
        <v>112</v>
      </c>
      <c r="E12" s="12" t="s">
        <v>109</v>
      </c>
      <c r="F12" s="12" t="s">
        <v>110</v>
      </c>
      <c r="G12" s="6"/>
      <c r="H12" s="6"/>
      <c r="I12" s="6"/>
      <c r="J12" s="6"/>
      <c r="K12" s="6"/>
      <c r="L12" s="6"/>
      <c r="M12" s="6"/>
      <c r="N12" s="6"/>
    </row>
    <row r="13" spans="1:14" x14ac:dyDescent="0.25">
      <c r="A13" s="1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18.75" x14ac:dyDescent="0.3">
      <c r="A14" s="5" t="s">
        <v>92</v>
      </c>
      <c r="B14" s="6"/>
      <c r="C14" s="44" t="s">
        <v>29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6"/>
    </row>
    <row r="15" spans="1:14" x14ac:dyDescent="0.25">
      <c r="A15" s="1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25">
      <c r="A16" s="1"/>
      <c r="B16" s="6"/>
      <c r="C16" s="22" t="s">
        <v>30</v>
      </c>
      <c r="D16" s="25"/>
      <c r="E16" s="6"/>
      <c r="F16" s="6"/>
      <c r="G16" s="6"/>
      <c r="H16" s="6"/>
      <c r="I16" s="22" t="s">
        <v>46</v>
      </c>
      <c r="J16" s="22"/>
      <c r="K16" s="25"/>
      <c r="L16" s="6"/>
      <c r="M16" s="6"/>
      <c r="N16" s="6"/>
    </row>
    <row r="17" spans="1:14" x14ac:dyDescent="0.25">
      <c r="A17" s="1"/>
      <c r="B17" s="6"/>
      <c r="C17" s="12" t="s">
        <v>31</v>
      </c>
      <c r="D17" s="23">
        <v>57650</v>
      </c>
      <c r="E17" s="6"/>
      <c r="F17" s="6"/>
      <c r="G17" s="6"/>
      <c r="H17" s="6"/>
      <c r="I17" s="12" t="s">
        <v>47</v>
      </c>
      <c r="J17" s="12"/>
      <c r="K17" s="23">
        <v>129178</v>
      </c>
      <c r="L17" s="6"/>
      <c r="M17" s="6"/>
      <c r="N17" s="6"/>
    </row>
    <row r="18" spans="1:14" x14ac:dyDescent="0.25">
      <c r="A18" s="1"/>
      <c r="B18" s="6"/>
      <c r="C18" s="12" t="s">
        <v>72</v>
      </c>
      <c r="D18" s="23">
        <v>13943</v>
      </c>
      <c r="E18" s="6"/>
      <c r="F18" s="6"/>
      <c r="G18" s="6"/>
      <c r="H18" s="6"/>
      <c r="I18" s="12" t="s">
        <v>48</v>
      </c>
      <c r="J18" s="12"/>
      <c r="K18" s="23">
        <v>44693</v>
      </c>
      <c r="L18" s="6"/>
      <c r="M18" s="6"/>
      <c r="N18" s="6"/>
    </row>
    <row r="19" spans="1:14" x14ac:dyDescent="0.25">
      <c r="A19" s="1"/>
      <c r="B19" s="6"/>
      <c r="C19" s="12" t="s">
        <v>32</v>
      </c>
      <c r="D19" s="23"/>
      <c r="E19" s="6"/>
      <c r="F19" s="6"/>
      <c r="G19" s="6"/>
      <c r="H19" s="6"/>
      <c r="I19" s="12" t="s">
        <v>56</v>
      </c>
      <c r="J19" s="12"/>
      <c r="K19" s="23">
        <v>33903</v>
      </c>
      <c r="L19" s="6"/>
      <c r="M19" s="6"/>
      <c r="N19" s="6"/>
    </row>
    <row r="20" spans="1:14" x14ac:dyDescent="0.25">
      <c r="A20" s="1"/>
      <c r="B20" s="6"/>
      <c r="C20" s="21" t="s">
        <v>27</v>
      </c>
      <c r="D20" s="24">
        <f>SUM(D17:D19)</f>
        <v>71593</v>
      </c>
      <c r="E20" s="6"/>
      <c r="F20" s="6"/>
      <c r="G20" s="6"/>
      <c r="H20" s="6"/>
      <c r="I20" s="12" t="s">
        <v>49</v>
      </c>
      <c r="J20" s="12"/>
      <c r="K20" s="23">
        <v>446280</v>
      </c>
      <c r="L20" s="6"/>
      <c r="M20" s="6"/>
      <c r="N20" s="6"/>
    </row>
    <row r="21" spans="1:14" x14ac:dyDescent="0.25">
      <c r="A21" s="1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45" x14ac:dyDescent="0.25">
      <c r="A22" s="1"/>
      <c r="B22" s="6"/>
      <c r="C22" s="28" t="s">
        <v>33</v>
      </c>
      <c r="D22" s="29" t="s">
        <v>63</v>
      </c>
      <c r="E22" s="29" t="s">
        <v>93</v>
      </c>
      <c r="F22" s="6"/>
      <c r="G22" s="6"/>
      <c r="H22" s="6"/>
      <c r="I22" s="22" t="s">
        <v>40</v>
      </c>
      <c r="J22" s="25"/>
      <c r="K22" s="29" t="s">
        <v>63</v>
      </c>
      <c r="L22" s="29" t="s">
        <v>93</v>
      </c>
      <c r="M22" s="6"/>
      <c r="N22" s="6"/>
    </row>
    <row r="23" spans="1:14" x14ac:dyDescent="0.25">
      <c r="A23" s="1"/>
      <c r="B23" s="6"/>
      <c r="C23" s="27" t="s">
        <v>34</v>
      </c>
      <c r="D23" s="23">
        <v>865</v>
      </c>
      <c r="E23" s="37">
        <f>IF($D$30=0,,(D23/$D$30))</f>
        <v>1.5004336513443193E-2</v>
      </c>
      <c r="F23" s="6"/>
      <c r="G23" s="6"/>
      <c r="H23" s="6"/>
      <c r="I23" s="12" t="s">
        <v>76</v>
      </c>
      <c r="J23" s="12"/>
      <c r="K23" s="23">
        <v>1962</v>
      </c>
      <c r="L23" s="37">
        <f>IF($K$31=0,,(K23/$K$31))</f>
        <v>3.4032957502168254E-2</v>
      </c>
      <c r="M23" s="6"/>
      <c r="N23" s="6"/>
    </row>
    <row r="24" spans="1:14" x14ac:dyDescent="0.25">
      <c r="A24" s="1"/>
      <c r="B24" s="6"/>
      <c r="C24" s="27" t="s">
        <v>35</v>
      </c>
      <c r="D24" s="23"/>
      <c r="E24" s="37">
        <f t="shared" ref="E24:E30" si="0">IF($D$30=0,,(D24/$D$30))</f>
        <v>0</v>
      </c>
      <c r="F24" s="6"/>
      <c r="G24" s="6"/>
      <c r="H24" s="6"/>
      <c r="I24" s="12" t="s">
        <v>74</v>
      </c>
      <c r="J24" s="12"/>
      <c r="K24" s="23">
        <v>702</v>
      </c>
      <c r="L24" s="37">
        <f t="shared" ref="L24:L31" si="1">IF($K$31=0,,(K24/$K$31))</f>
        <v>1.217692974848222E-2</v>
      </c>
      <c r="M24" s="6"/>
      <c r="N24" s="6"/>
    </row>
    <row r="25" spans="1:14" x14ac:dyDescent="0.25">
      <c r="A25" s="1"/>
      <c r="B25" s="6"/>
      <c r="C25" s="27" t="s">
        <v>36</v>
      </c>
      <c r="D25" s="23"/>
      <c r="E25" s="37">
        <f t="shared" si="0"/>
        <v>0</v>
      </c>
      <c r="F25" s="6"/>
      <c r="G25" s="6"/>
      <c r="H25" s="6"/>
      <c r="I25" s="12" t="s">
        <v>75</v>
      </c>
      <c r="J25" s="12"/>
      <c r="K25" s="23">
        <v>536</v>
      </c>
      <c r="L25" s="37">
        <f t="shared" si="1"/>
        <v>9.297484822202948E-3</v>
      </c>
      <c r="M25" s="6"/>
      <c r="N25" s="6"/>
    </row>
    <row r="26" spans="1:14" ht="29.25" customHeight="1" x14ac:dyDescent="0.25">
      <c r="A26" s="1"/>
      <c r="B26" s="6"/>
      <c r="C26" s="27" t="s">
        <v>73</v>
      </c>
      <c r="D26" s="23"/>
      <c r="E26" s="37">
        <f t="shared" si="0"/>
        <v>0</v>
      </c>
      <c r="F26" s="6"/>
      <c r="G26" s="6"/>
      <c r="H26" s="6"/>
      <c r="I26" s="12" t="s">
        <v>65</v>
      </c>
      <c r="J26" s="12"/>
      <c r="K26" s="23">
        <v>18665</v>
      </c>
      <c r="L26" s="37">
        <f t="shared" si="1"/>
        <v>0.32376409366869036</v>
      </c>
      <c r="M26" s="6"/>
      <c r="N26" s="6"/>
    </row>
    <row r="27" spans="1:14" x14ac:dyDescent="0.25">
      <c r="A27" s="1"/>
      <c r="B27" s="6"/>
      <c r="C27" s="27" t="s">
        <v>37</v>
      </c>
      <c r="D27" s="23">
        <v>56785</v>
      </c>
      <c r="E27" s="37">
        <f t="shared" si="0"/>
        <v>0.98499566348655676</v>
      </c>
      <c r="F27" s="6"/>
      <c r="G27" s="6"/>
      <c r="H27" s="6"/>
      <c r="I27" s="12" t="s">
        <v>66</v>
      </c>
      <c r="J27" s="12"/>
      <c r="K27" s="23">
        <v>20540</v>
      </c>
      <c r="L27" s="37">
        <f t="shared" si="1"/>
        <v>0.35628794449262791</v>
      </c>
      <c r="M27" s="6"/>
      <c r="N27" s="6"/>
    </row>
    <row r="28" spans="1:14" x14ac:dyDescent="0.25">
      <c r="A28" s="1"/>
      <c r="B28" s="6"/>
      <c r="C28" s="27" t="s">
        <v>38</v>
      </c>
      <c r="D28" s="23"/>
      <c r="E28" s="37">
        <f t="shared" si="0"/>
        <v>0</v>
      </c>
      <c r="F28" s="6"/>
      <c r="G28" s="6"/>
      <c r="H28" s="6"/>
      <c r="I28" s="12" t="s">
        <v>67</v>
      </c>
      <c r="J28" s="12"/>
      <c r="K28" s="23">
        <v>8755</v>
      </c>
      <c r="L28" s="37">
        <f t="shared" si="1"/>
        <v>0.15186470078057243</v>
      </c>
      <c r="M28" s="6"/>
      <c r="N28" s="6"/>
    </row>
    <row r="29" spans="1:14" x14ac:dyDescent="0.25">
      <c r="A29" s="1"/>
      <c r="B29" s="6"/>
      <c r="C29" s="27" t="s">
        <v>39</v>
      </c>
      <c r="D29" s="23"/>
      <c r="E29" s="37">
        <f t="shared" si="0"/>
        <v>0</v>
      </c>
      <c r="F29" s="6"/>
      <c r="G29" s="6"/>
      <c r="H29" s="6"/>
      <c r="I29" s="12" t="s">
        <v>68</v>
      </c>
      <c r="J29" s="12"/>
      <c r="K29" s="23">
        <v>6490</v>
      </c>
      <c r="L29" s="37">
        <f t="shared" si="1"/>
        <v>0.11257588898525585</v>
      </c>
      <c r="M29" s="6"/>
      <c r="N29" s="6"/>
    </row>
    <row r="30" spans="1:14" x14ac:dyDescent="0.25">
      <c r="A30" s="1"/>
      <c r="B30" s="6"/>
      <c r="C30" s="26" t="s">
        <v>52</v>
      </c>
      <c r="D30" s="30">
        <f>SUM(D23:D29)</f>
        <v>57650</v>
      </c>
      <c r="E30" s="47">
        <f t="shared" si="0"/>
        <v>1</v>
      </c>
      <c r="F30" s="6"/>
      <c r="G30" s="6"/>
      <c r="H30" s="6"/>
      <c r="I30" s="31" t="s">
        <v>44</v>
      </c>
      <c r="J30" s="31"/>
      <c r="K30" s="32">
        <v>0</v>
      </c>
      <c r="L30" s="37">
        <f t="shared" si="1"/>
        <v>0</v>
      </c>
      <c r="M30" s="6"/>
      <c r="N30" s="6"/>
    </row>
    <row r="31" spans="1:14" x14ac:dyDescent="0.25">
      <c r="A31" s="1"/>
      <c r="B31" s="6"/>
      <c r="C31" s="6"/>
      <c r="D31" s="6"/>
      <c r="E31" s="6"/>
      <c r="F31" s="6"/>
      <c r="G31" s="6"/>
      <c r="H31" s="6"/>
      <c r="I31" s="33" t="s">
        <v>52</v>
      </c>
      <c r="J31" s="34"/>
      <c r="K31" s="30">
        <f>SUM(K23:K30)</f>
        <v>57650</v>
      </c>
      <c r="L31" s="47">
        <f t="shared" si="1"/>
        <v>1</v>
      </c>
      <c r="M31" s="6"/>
      <c r="N31" s="6"/>
    </row>
    <row r="32" spans="1:14" x14ac:dyDescent="0.25">
      <c r="A32" s="1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6" ht="45" x14ac:dyDescent="0.25">
      <c r="A33" s="1"/>
      <c r="B33" s="6"/>
      <c r="C33" s="28" t="s">
        <v>28</v>
      </c>
      <c r="D33" s="29" t="s">
        <v>63</v>
      </c>
      <c r="E33" s="29" t="s">
        <v>93</v>
      </c>
      <c r="F33" s="6"/>
      <c r="G33" s="6"/>
      <c r="H33" s="6"/>
      <c r="I33" s="22" t="s">
        <v>69</v>
      </c>
      <c r="J33" s="22"/>
      <c r="K33" s="29" t="s">
        <v>63</v>
      </c>
      <c r="L33" s="29" t="s">
        <v>93</v>
      </c>
      <c r="M33" s="6"/>
      <c r="N33" s="6"/>
    </row>
    <row r="34" spans="1:16" x14ac:dyDescent="0.25">
      <c r="A34" s="1"/>
      <c r="B34" s="6"/>
      <c r="C34" s="27" t="s">
        <v>41</v>
      </c>
      <c r="D34" s="23">
        <v>28972</v>
      </c>
      <c r="E34" s="37">
        <f>IF($D$36=0,,(D34/$D$36))</f>
        <v>0.50254986990459671</v>
      </c>
      <c r="F34" s="6"/>
      <c r="G34" s="6"/>
      <c r="H34" s="6"/>
      <c r="I34" s="12" t="s">
        <v>42</v>
      </c>
      <c r="J34" s="12"/>
      <c r="K34" s="23">
        <v>45427</v>
      </c>
      <c r="L34" s="37">
        <f>IF($K$36=0,,(K34/$K$36))</f>
        <v>0.78797918473547268</v>
      </c>
      <c r="M34" s="6"/>
      <c r="N34" s="6"/>
    </row>
    <row r="35" spans="1:16" x14ac:dyDescent="0.25">
      <c r="A35" s="1"/>
      <c r="B35" s="6"/>
      <c r="C35" s="27" t="s">
        <v>12</v>
      </c>
      <c r="D35" s="23">
        <v>28678</v>
      </c>
      <c r="E35" s="37">
        <f t="shared" ref="E35:E36" si="2">IF($D$36=0,,(D35/$D$36))</f>
        <v>0.49745013009540329</v>
      </c>
      <c r="F35" s="6"/>
      <c r="G35" s="6"/>
      <c r="H35" s="6"/>
      <c r="I35" s="31" t="s">
        <v>43</v>
      </c>
      <c r="J35" s="31"/>
      <c r="K35" s="32">
        <v>12223</v>
      </c>
      <c r="L35" s="37">
        <f t="shared" ref="L35:L36" si="3">IF($K$36=0,,(K35/$K$36))</f>
        <v>0.21202081526452732</v>
      </c>
      <c r="M35" s="6"/>
      <c r="N35" s="6"/>
    </row>
    <row r="36" spans="1:16" x14ac:dyDescent="0.25">
      <c r="A36" s="1"/>
      <c r="B36" s="6"/>
      <c r="C36" s="26" t="s">
        <v>52</v>
      </c>
      <c r="D36" s="30">
        <f>SUM(D34:D35)</f>
        <v>57650</v>
      </c>
      <c r="E36" s="47">
        <f t="shared" si="2"/>
        <v>1</v>
      </c>
      <c r="F36" s="6"/>
      <c r="G36" s="6"/>
      <c r="H36" s="6"/>
      <c r="I36" s="33" t="s">
        <v>52</v>
      </c>
      <c r="J36" s="34"/>
      <c r="K36" s="30">
        <f>SUM(K34:K35)</f>
        <v>57650</v>
      </c>
      <c r="L36" s="47">
        <f t="shared" si="3"/>
        <v>1</v>
      </c>
      <c r="M36" s="6"/>
      <c r="N36" s="6"/>
    </row>
    <row r="37" spans="1:16" x14ac:dyDescent="0.25">
      <c r="A37" s="1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6" x14ac:dyDescent="0.25">
      <c r="A38" s="1"/>
      <c r="B38" s="6"/>
      <c r="C38" s="28" t="s">
        <v>77</v>
      </c>
      <c r="D38" s="12">
        <v>14</v>
      </c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6" x14ac:dyDescent="0.25">
      <c r="A39" s="1"/>
      <c r="B39" s="6"/>
      <c r="C39" s="8"/>
      <c r="D39" s="6"/>
      <c r="E39" s="6"/>
      <c r="F39" s="6"/>
      <c r="G39" s="6"/>
      <c r="H39" s="6"/>
      <c r="I39" s="7"/>
      <c r="J39" s="6"/>
      <c r="K39" s="6"/>
      <c r="L39" s="6"/>
      <c r="M39" s="6"/>
      <c r="N39" s="6"/>
    </row>
    <row r="40" spans="1:16" x14ac:dyDescent="0.25">
      <c r="A40" s="1"/>
      <c r="B40" s="6"/>
      <c r="C40" s="28" t="s">
        <v>45</v>
      </c>
      <c r="D40" s="35">
        <v>-0.1</v>
      </c>
      <c r="E40" s="29" t="s">
        <v>5</v>
      </c>
      <c r="F40" s="29" t="s">
        <v>6</v>
      </c>
      <c r="G40" s="29" t="s">
        <v>7</v>
      </c>
      <c r="H40" s="29" t="s">
        <v>8</v>
      </c>
      <c r="I40" s="29" t="s">
        <v>9</v>
      </c>
      <c r="J40" s="29" t="s">
        <v>78</v>
      </c>
      <c r="K40" s="29" t="s">
        <v>79</v>
      </c>
      <c r="L40" s="29" t="s">
        <v>10</v>
      </c>
      <c r="M40" s="29" t="s">
        <v>52</v>
      </c>
      <c r="N40" s="6"/>
    </row>
    <row r="41" spans="1:16" x14ac:dyDescent="0.25">
      <c r="A41" s="1"/>
      <c r="B41" s="6"/>
      <c r="C41" s="12" t="s">
        <v>63</v>
      </c>
      <c r="D41" s="23">
        <v>19767.973705930763</v>
      </c>
      <c r="E41" s="23">
        <v>12223.783645035282</v>
      </c>
      <c r="F41" s="23">
        <v>8966.6606180487106</v>
      </c>
      <c r="G41" s="23">
        <v>6673.2019091623315</v>
      </c>
      <c r="H41" s="23">
        <v>4843.1000685167319</v>
      </c>
      <c r="I41" s="23">
        <v>3274.7542389829073</v>
      </c>
      <c r="J41" s="23">
        <v>1887.1613643175706</v>
      </c>
      <c r="K41" s="23">
        <v>12.926073540234938</v>
      </c>
      <c r="L41" s="23"/>
      <c r="M41" s="30">
        <f>SUM(D41:L41)</f>
        <v>57649.561623534537</v>
      </c>
      <c r="N41" s="6"/>
    </row>
    <row r="42" spans="1:16" x14ac:dyDescent="0.25">
      <c r="A42" s="1"/>
      <c r="B42" s="6"/>
      <c r="C42" s="12" t="s">
        <v>93</v>
      </c>
      <c r="D42" s="37">
        <f>IF($M$41=0,,(D41/$M$41))</f>
        <v>0.342898942320158</v>
      </c>
      <c r="E42" s="37">
        <f t="shared" ref="E42:M42" si="4">IF($M$41=0,,(E41/$M$41))</f>
        <v>0.21203602075692304</v>
      </c>
      <c r="F42" s="37">
        <f t="shared" si="4"/>
        <v>0.15553735996473234</v>
      </c>
      <c r="G42" s="37">
        <f t="shared" si="4"/>
        <v>0.11575459936260991</v>
      </c>
      <c r="H42" s="37">
        <f t="shared" si="4"/>
        <v>8.4009313030744909E-2</v>
      </c>
      <c r="I42" s="37">
        <f t="shared" si="4"/>
        <v>5.6804495069153131E-2</v>
      </c>
      <c r="J42" s="37">
        <f t="shared" si="4"/>
        <v>3.2735051424001918E-2</v>
      </c>
      <c r="K42" s="37">
        <f t="shared" si="4"/>
        <v>2.2421807167668159E-4</v>
      </c>
      <c r="L42" s="37">
        <f t="shared" si="4"/>
        <v>0</v>
      </c>
      <c r="M42" s="47">
        <f t="shared" si="4"/>
        <v>1</v>
      </c>
      <c r="N42" s="6"/>
      <c r="O42" s="1"/>
      <c r="P42" s="1"/>
    </row>
    <row r="43" spans="1:16" x14ac:dyDescent="0.25">
      <c r="A43" s="1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6" x14ac:dyDescent="0.25">
      <c r="A44" s="1"/>
      <c r="B44" s="6"/>
      <c r="C44" s="28" t="s">
        <v>104</v>
      </c>
      <c r="D44" s="29">
        <v>2014</v>
      </c>
      <c r="E44" s="29">
        <v>2015</v>
      </c>
      <c r="F44" s="29">
        <v>2016</v>
      </c>
      <c r="G44" s="29">
        <v>2017</v>
      </c>
      <c r="H44" s="29">
        <v>2018</v>
      </c>
      <c r="I44" s="29">
        <v>2019</v>
      </c>
      <c r="J44" s="29">
        <v>2020</v>
      </c>
      <c r="K44" s="29">
        <v>2021</v>
      </c>
      <c r="L44" s="29" t="s">
        <v>99</v>
      </c>
      <c r="M44" s="29" t="s">
        <v>52</v>
      </c>
      <c r="N44" s="6"/>
    </row>
    <row r="45" spans="1:16" x14ac:dyDescent="0.25">
      <c r="A45" s="1"/>
      <c r="B45" s="6"/>
      <c r="C45" s="12" t="s">
        <v>97</v>
      </c>
      <c r="D45" s="23">
        <v>41679</v>
      </c>
      <c r="E45" s="23">
        <v>6762</v>
      </c>
      <c r="F45" s="23">
        <v>2948</v>
      </c>
      <c r="G45" s="23">
        <v>3427</v>
      </c>
      <c r="H45" s="23">
        <v>1530</v>
      </c>
      <c r="I45" s="23">
        <v>335</v>
      </c>
      <c r="J45" s="23">
        <v>357</v>
      </c>
      <c r="K45" s="23">
        <v>266</v>
      </c>
      <c r="L45" s="23">
        <v>346</v>
      </c>
      <c r="M45" s="30">
        <f>SUM(D45:L45)</f>
        <v>57650</v>
      </c>
      <c r="N45" s="6"/>
    </row>
    <row r="46" spans="1:16" x14ac:dyDescent="0.25">
      <c r="A46" s="1"/>
      <c r="B46" s="6"/>
      <c r="C46" s="12" t="s">
        <v>98</v>
      </c>
      <c r="D46" s="54">
        <v>2.9899999999999999E-2</v>
      </c>
      <c r="E46" s="54">
        <v>3.6700000000000003E-2</v>
      </c>
      <c r="F46" s="54">
        <v>3.95E-2</v>
      </c>
      <c r="G46" s="54">
        <v>3.5900000000000001E-2</v>
      </c>
      <c r="H46" s="54">
        <v>3.5900000000000001E-2</v>
      </c>
      <c r="I46" s="54">
        <v>4.7500000000000001E-2</v>
      </c>
      <c r="J46" s="54">
        <v>4.3999999999999997E-2</v>
      </c>
      <c r="K46" s="54">
        <v>4.2799999999999998E-2</v>
      </c>
      <c r="L46" s="54">
        <v>4.4999999999999998E-2</v>
      </c>
      <c r="M46" s="55">
        <v>3.2000000000000001E-2</v>
      </c>
      <c r="N46" s="6"/>
    </row>
    <row r="47" spans="1:16" x14ac:dyDescent="0.25">
      <c r="A47" s="1"/>
      <c r="B47" s="6"/>
      <c r="C47" s="6"/>
      <c r="D47" s="50"/>
      <c r="E47" s="50"/>
      <c r="F47" s="50"/>
      <c r="G47" s="50"/>
      <c r="H47" s="50"/>
      <c r="I47" s="50"/>
      <c r="J47" s="50"/>
      <c r="K47" s="50"/>
      <c r="L47" s="50"/>
      <c r="M47" s="51"/>
      <c r="N47" s="6"/>
    </row>
    <row r="48" spans="1:16" x14ac:dyDescent="0.25">
      <c r="A48" s="1"/>
      <c r="B48" s="6"/>
      <c r="C48" s="6"/>
      <c r="D48" s="50"/>
      <c r="E48" s="50"/>
      <c r="F48" s="50"/>
      <c r="G48" s="50"/>
      <c r="H48" s="50"/>
      <c r="I48" s="50"/>
      <c r="J48" s="50"/>
      <c r="K48" s="50"/>
      <c r="L48" s="50"/>
      <c r="M48" s="51"/>
      <c r="N48" s="6"/>
    </row>
    <row r="49" spans="1:14" x14ac:dyDescent="0.25">
      <c r="A49" s="1"/>
      <c r="B49" s="6"/>
      <c r="C49" s="6"/>
      <c r="D49" s="50"/>
      <c r="E49" s="50"/>
      <c r="F49" s="50"/>
      <c r="G49" s="50"/>
      <c r="H49" s="50"/>
      <c r="I49" s="50"/>
      <c r="J49" s="50"/>
      <c r="K49" s="50"/>
      <c r="L49" s="50"/>
      <c r="M49" s="51"/>
      <c r="N49" s="6"/>
    </row>
    <row r="50" spans="1:14" x14ac:dyDescent="0.25">
      <c r="A50" s="1"/>
      <c r="B50" s="6"/>
      <c r="C50" s="6"/>
      <c r="D50" s="50"/>
      <c r="E50" s="50"/>
      <c r="F50" s="50"/>
      <c r="G50" s="50"/>
      <c r="H50" s="50"/>
      <c r="I50" s="50"/>
      <c r="J50" s="50"/>
      <c r="K50" s="50"/>
      <c r="L50" s="50"/>
      <c r="M50" s="51"/>
      <c r="N50" s="6"/>
    </row>
    <row r="51" spans="1:14" x14ac:dyDescent="0.25">
      <c r="A51" s="1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x14ac:dyDescent="0.25">
      <c r="A52" s="1"/>
      <c r="B52" s="6"/>
      <c r="C52" s="28" t="s">
        <v>0</v>
      </c>
      <c r="D52" s="29" t="s">
        <v>80</v>
      </c>
      <c r="E52" s="29" t="s">
        <v>81</v>
      </c>
      <c r="F52" s="29" t="s">
        <v>82</v>
      </c>
      <c r="G52" s="29" t="s">
        <v>83</v>
      </c>
      <c r="H52" s="29" t="s">
        <v>84</v>
      </c>
      <c r="I52" s="29" t="s">
        <v>52</v>
      </c>
      <c r="J52" s="6"/>
      <c r="K52" s="6"/>
      <c r="L52" s="6"/>
      <c r="M52" s="6"/>
      <c r="N52" s="6"/>
    </row>
    <row r="53" spans="1:14" x14ac:dyDescent="0.25">
      <c r="A53" s="1"/>
      <c r="B53" s="6"/>
      <c r="C53" s="12" t="s">
        <v>63</v>
      </c>
      <c r="D53" s="23">
        <v>6771</v>
      </c>
      <c r="E53" s="23">
        <v>6940</v>
      </c>
      <c r="F53" s="23">
        <v>6248</v>
      </c>
      <c r="G53" s="23">
        <v>6394</v>
      </c>
      <c r="H53" s="23">
        <v>31297</v>
      </c>
      <c r="I53" s="30">
        <f>SUM(D53:H53)</f>
        <v>57650</v>
      </c>
      <c r="J53" s="7"/>
      <c r="K53" s="6"/>
      <c r="L53" s="6"/>
      <c r="M53" s="6"/>
      <c r="N53" s="6"/>
    </row>
    <row r="54" spans="1:14" x14ac:dyDescent="0.25">
      <c r="A54" s="1"/>
      <c r="B54" s="6"/>
      <c r="C54" s="12" t="s">
        <v>93</v>
      </c>
      <c r="D54" s="37">
        <f>IF($I$53=0,,(D53/$I$53))</f>
        <v>0.1174501300954033</v>
      </c>
      <c r="E54" s="37">
        <f t="shared" ref="E54:I54" si="5">IF($I$53=0,,(E53/$I$53))</f>
        <v>0.12038161318300086</v>
      </c>
      <c r="F54" s="37">
        <f t="shared" si="5"/>
        <v>0.10837814397224631</v>
      </c>
      <c r="G54" s="37">
        <f t="shared" si="5"/>
        <v>0.11091066782307026</v>
      </c>
      <c r="H54" s="37">
        <f t="shared" si="5"/>
        <v>0.54287944492627926</v>
      </c>
      <c r="I54" s="47">
        <f t="shared" si="5"/>
        <v>1</v>
      </c>
      <c r="J54" s="6"/>
      <c r="K54" s="6"/>
      <c r="L54" s="6"/>
      <c r="M54" s="6"/>
      <c r="N54" s="6"/>
    </row>
    <row r="55" spans="1:14" x14ac:dyDescent="0.25">
      <c r="A55" s="1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 x14ac:dyDescent="0.25">
      <c r="A56" s="1"/>
      <c r="B56" s="6"/>
      <c r="C56" s="22" t="s">
        <v>50</v>
      </c>
      <c r="D56" s="25"/>
      <c r="E56" s="25"/>
      <c r="F56" s="25"/>
      <c r="G56" s="25"/>
      <c r="H56" s="6"/>
      <c r="I56" s="6"/>
      <c r="J56" s="6"/>
      <c r="K56" s="6"/>
      <c r="L56" s="6"/>
      <c r="M56" s="6"/>
      <c r="N56" s="6"/>
    </row>
    <row r="57" spans="1:14" x14ac:dyDescent="0.25">
      <c r="A57" s="1"/>
      <c r="B57" s="6"/>
      <c r="C57" s="22" t="s">
        <v>51</v>
      </c>
      <c r="D57" s="36" t="s">
        <v>85</v>
      </c>
      <c r="E57" s="36" t="s">
        <v>14</v>
      </c>
      <c r="F57" s="36" t="s">
        <v>13</v>
      </c>
      <c r="G57" s="36" t="s">
        <v>52</v>
      </c>
      <c r="H57" s="6"/>
      <c r="I57" s="6"/>
      <c r="J57" s="6"/>
      <c r="K57" s="6"/>
      <c r="L57" s="6"/>
      <c r="M57" s="6"/>
      <c r="N57" s="6"/>
    </row>
    <row r="58" spans="1:14" x14ac:dyDescent="0.25">
      <c r="A58" s="1"/>
      <c r="B58" s="6"/>
      <c r="C58" s="12" t="s">
        <v>63</v>
      </c>
      <c r="D58" s="23">
        <v>0</v>
      </c>
      <c r="E58" s="23">
        <v>0</v>
      </c>
      <c r="F58" s="23"/>
      <c r="G58" s="30">
        <f>SUM(D58:F58)</f>
        <v>0</v>
      </c>
      <c r="H58" s="6"/>
      <c r="I58" s="6"/>
      <c r="J58" s="6"/>
      <c r="K58" s="6"/>
      <c r="L58" s="6"/>
      <c r="M58" s="6"/>
      <c r="N58" s="6"/>
    </row>
    <row r="59" spans="1:14" x14ac:dyDescent="0.25">
      <c r="A59" s="1"/>
      <c r="B59" s="6"/>
      <c r="C59" s="12" t="s">
        <v>94</v>
      </c>
      <c r="D59" s="48">
        <f>IF($M$41=0,,(D58/$M$41))</f>
        <v>0</v>
      </c>
      <c r="E59" s="48">
        <f t="shared" ref="E59:G59" si="6">IF($M$41=0,,(E58/$M$41))</f>
        <v>0</v>
      </c>
      <c r="F59" s="48">
        <f t="shared" si="6"/>
        <v>0</v>
      </c>
      <c r="G59" s="49">
        <f t="shared" si="6"/>
        <v>0</v>
      </c>
      <c r="H59" s="6"/>
      <c r="I59" s="6"/>
      <c r="J59" s="6"/>
      <c r="K59" s="6"/>
      <c r="L59" s="6"/>
      <c r="M59" s="6"/>
      <c r="N59" s="6"/>
    </row>
    <row r="60" spans="1:14" x14ac:dyDescent="0.25">
      <c r="A60" s="1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x14ac:dyDescent="0.25">
      <c r="A61" s="1"/>
      <c r="B61" s="6"/>
      <c r="C61" s="12" t="s">
        <v>53</v>
      </c>
      <c r="D61" s="37">
        <v>0</v>
      </c>
      <c r="E61" s="45"/>
      <c r="F61" s="45"/>
      <c r="G61" s="46"/>
      <c r="H61" s="6"/>
      <c r="I61" s="6"/>
      <c r="J61" s="6"/>
      <c r="K61" s="6"/>
      <c r="L61" s="6"/>
      <c r="M61" s="6"/>
      <c r="N61" s="6"/>
    </row>
    <row r="62" spans="1:14" x14ac:dyDescent="0.25">
      <c r="A62" s="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A63" s="1"/>
      <c r="B63" s="6"/>
      <c r="C63" s="22" t="s">
        <v>54</v>
      </c>
      <c r="D63" s="25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A64" s="1"/>
      <c r="B64" s="6"/>
      <c r="C64" s="12" t="s">
        <v>55</v>
      </c>
      <c r="D64" s="37">
        <v>0.23</v>
      </c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4" x14ac:dyDescent="0.25">
      <c r="A65" s="1"/>
      <c r="B65" s="6"/>
      <c r="C65" s="12" t="s">
        <v>86</v>
      </c>
      <c r="D65" s="53">
        <v>0.43298210816812699</v>
      </c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1:14" x14ac:dyDescent="0.25">
      <c r="A66" s="1"/>
      <c r="B66" s="6"/>
      <c r="C66" s="12" t="s">
        <v>103</v>
      </c>
      <c r="D66" s="23">
        <v>0</v>
      </c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1:14" x14ac:dyDescent="0.25">
      <c r="A67" s="1"/>
      <c r="B67" s="6"/>
      <c r="C67" s="6"/>
      <c r="D67" s="7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 x14ac:dyDescent="0.25">
      <c r="A68" s="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1:14" ht="18.75" x14ac:dyDescent="0.3">
      <c r="A69" s="5" t="s">
        <v>91</v>
      </c>
      <c r="B69" s="6"/>
      <c r="C69" s="44" t="s">
        <v>89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6"/>
    </row>
    <row r="70" spans="1:14" x14ac:dyDescent="0.25">
      <c r="A70" s="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1:14" x14ac:dyDescent="0.25">
      <c r="A71" s="1"/>
      <c r="B71" s="6"/>
      <c r="C71" s="22" t="s">
        <v>19</v>
      </c>
      <c r="D71" s="25"/>
      <c r="E71" s="25"/>
      <c r="F71" s="25"/>
      <c r="G71" s="25"/>
      <c r="H71" s="25"/>
      <c r="I71" s="6"/>
      <c r="J71" s="6"/>
      <c r="K71" s="6"/>
      <c r="L71" s="6"/>
      <c r="M71" s="6"/>
      <c r="N71" s="6"/>
    </row>
    <row r="72" spans="1:14" ht="30" x14ac:dyDescent="0.25">
      <c r="A72" s="1"/>
      <c r="B72" s="6"/>
      <c r="C72" s="28" t="s">
        <v>4</v>
      </c>
      <c r="D72" s="29" t="s">
        <v>64</v>
      </c>
      <c r="E72" s="29" t="s">
        <v>62</v>
      </c>
      <c r="F72" s="29" t="s">
        <v>21</v>
      </c>
      <c r="G72" s="40" t="s">
        <v>22</v>
      </c>
      <c r="H72" s="29" t="s">
        <v>11</v>
      </c>
      <c r="I72" s="11"/>
      <c r="J72" s="6"/>
      <c r="K72" s="6"/>
      <c r="L72" s="6"/>
      <c r="M72" s="6"/>
      <c r="N72" s="6"/>
    </row>
    <row r="73" spans="1:14" x14ac:dyDescent="0.25">
      <c r="A73" s="1"/>
      <c r="B73" s="6"/>
      <c r="C73" s="27"/>
      <c r="D73" s="23"/>
      <c r="E73" s="38"/>
      <c r="F73" s="38"/>
      <c r="G73" s="39"/>
      <c r="H73" s="38"/>
      <c r="I73" s="11"/>
      <c r="J73" s="6"/>
      <c r="K73" s="6"/>
      <c r="L73" s="6"/>
      <c r="M73" s="6"/>
      <c r="N73" s="6"/>
    </row>
    <row r="74" spans="1:14" x14ac:dyDescent="0.25">
      <c r="A74" s="1"/>
      <c r="B74" s="6"/>
      <c r="C74" s="27"/>
      <c r="D74" s="23"/>
      <c r="E74" s="38"/>
      <c r="F74" s="38"/>
      <c r="G74" s="39"/>
      <c r="H74" s="38"/>
      <c r="I74" s="11"/>
      <c r="J74" s="6"/>
      <c r="K74" s="6"/>
      <c r="L74" s="6"/>
      <c r="M74" s="6"/>
      <c r="N74" s="6"/>
    </row>
    <row r="75" spans="1:14" x14ac:dyDescent="0.25">
      <c r="A75" s="1"/>
      <c r="B75" s="6"/>
      <c r="C75" s="27"/>
      <c r="D75" s="23"/>
      <c r="E75" s="38"/>
      <c r="F75" s="38"/>
      <c r="G75" s="39"/>
      <c r="H75" s="38"/>
      <c r="I75" s="11"/>
      <c r="J75" s="6"/>
      <c r="K75" s="6"/>
      <c r="L75" s="6"/>
      <c r="M75" s="6"/>
      <c r="N75" s="6"/>
    </row>
    <row r="76" spans="1:14" x14ac:dyDescent="0.25">
      <c r="A76" s="1"/>
      <c r="B76" s="6"/>
      <c r="C76" s="27"/>
      <c r="D76" s="23"/>
      <c r="E76" s="38"/>
      <c r="F76" s="38"/>
      <c r="G76" s="39"/>
      <c r="H76" s="38"/>
      <c r="I76" s="11"/>
      <c r="J76" s="6"/>
      <c r="K76" s="6"/>
      <c r="L76" s="6"/>
      <c r="M76" s="6"/>
      <c r="N76" s="6"/>
    </row>
    <row r="77" spans="1:14" x14ac:dyDescent="0.25">
      <c r="A77" s="1"/>
      <c r="B77" s="6"/>
      <c r="C77" s="27"/>
      <c r="D77" s="23"/>
      <c r="E77" s="38"/>
      <c r="F77" s="38"/>
      <c r="G77" s="39"/>
      <c r="H77" s="38"/>
      <c r="I77" s="11"/>
      <c r="J77" s="6"/>
      <c r="K77" s="6"/>
      <c r="L77" s="6"/>
      <c r="M77" s="6"/>
      <c r="N77" s="6"/>
    </row>
    <row r="78" spans="1:14" x14ac:dyDescent="0.25">
      <c r="A78" s="1"/>
      <c r="B78" s="6"/>
      <c r="C78" s="9"/>
      <c r="D78" s="11"/>
      <c r="E78" s="11"/>
      <c r="F78" s="11"/>
      <c r="G78" s="11"/>
      <c r="H78" s="11"/>
      <c r="I78" s="11"/>
      <c r="J78" s="6"/>
      <c r="K78" s="6"/>
      <c r="L78" s="6"/>
      <c r="M78" s="6"/>
      <c r="N78" s="6"/>
    </row>
    <row r="79" spans="1:14" x14ac:dyDescent="0.25">
      <c r="A79" s="1"/>
      <c r="B79" s="6"/>
      <c r="C79" s="28" t="s">
        <v>24</v>
      </c>
      <c r="D79" s="41"/>
      <c r="E79" s="41"/>
      <c r="F79" s="41"/>
      <c r="G79" s="41"/>
      <c r="H79" s="41"/>
      <c r="I79" s="41"/>
      <c r="J79" s="6"/>
      <c r="K79" s="6"/>
      <c r="L79" s="6"/>
      <c r="M79" s="6"/>
      <c r="N79" s="6"/>
    </row>
    <row r="80" spans="1:14" ht="30" x14ac:dyDescent="0.25">
      <c r="A80" s="1"/>
      <c r="B80" s="6"/>
      <c r="C80" s="28" t="s">
        <v>4</v>
      </c>
      <c r="D80" s="29" t="s">
        <v>64</v>
      </c>
      <c r="E80" s="42" t="s">
        <v>23</v>
      </c>
      <c r="F80" s="29" t="s">
        <v>20</v>
      </c>
      <c r="G80" s="29" t="s">
        <v>21</v>
      </c>
      <c r="H80" s="40" t="s">
        <v>22</v>
      </c>
      <c r="I80" s="29" t="s">
        <v>11</v>
      </c>
      <c r="J80" s="6"/>
      <c r="K80" s="6"/>
      <c r="L80" s="6"/>
      <c r="M80" s="6"/>
      <c r="N80" s="6"/>
    </row>
    <row r="81" spans="1:14" x14ac:dyDescent="0.25">
      <c r="A81" s="1"/>
      <c r="B81" s="6"/>
      <c r="C81" s="57" t="s">
        <v>113</v>
      </c>
      <c r="D81" s="56">
        <v>1399</v>
      </c>
      <c r="E81" s="58" t="s">
        <v>114</v>
      </c>
      <c r="F81" s="60">
        <v>40525</v>
      </c>
      <c r="G81" s="60">
        <v>42717</v>
      </c>
      <c r="H81" s="59">
        <v>1.5</v>
      </c>
      <c r="I81" s="58" t="s">
        <v>12</v>
      </c>
      <c r="J81" s="6"/>
      <c r="K81" s="6"/>
      <c r="L81" s="6"/>
      <c r="M81" s="6"/>
      <c r="N81" s="6"/>
    </row>
    <row r="82" spans="1:14" x14ac:dyDescent="0.25">
      <c r="A82" s="1"/>
      <c r="B82" s="6"/>
      <c r="C82" s="57" t="s">
        <v>115</v>
      </c>
      <c r="D82" s="56">
        <v>1499</v>
      </c>
      <c r="E82" s="58" t="s">
        <v>114</v>
      </c>
      <c r="F82" s="60">
        <v>40840</v>
      </c>
      <c r="G82" s="60">
        <v>43397</v>
      </c>
      <c r="H82" s="59">
        <v>1.5</v>
      </c>
      <c r="I82" s="58" t="s">
        <v>12</v>
      </c>
      <c r="J82" s="6"/>
      <c r="K82" s="6"/>
      <c r="L82" s="6"/>
      <c r="M82" s="6"/>
      <c r="N82" s="6"/>
    </row>
    <row r="83" spans="1:14" x14ac:dyDescent="0.25">
      <c r="A83" s="1"/>
      <c r="B83" s="6"/>
      <c r="C83" s="27"/>
      <c r="D83" s="23"/>
      <c r="E83" s="38"/>
      <c r="F83" s="38"/>
      <c r="G83" s="38"/>
      <c r="H83" s="39"/>
      <c r="I83" s="38"/>
      <c r="J83" s="6"/>
      <c r="K83" s="6"/>
      <c r="L83" s="6"/>
      <c r="M83" s="6"/>
      <c r="N83" s="6"/>
    </row>
    <row r="84" spans="1:14" x14ac:dyDescent="0.25">
      <c r="A84" s="1"/>
      <c r="B84" s="6"/>
      <c r="C84" s="12"/>
      <c r="D84" s="23"/>
      <c r="E84" s="38"/>
      <c r="F84" s="38"/>
      <c r="G84" s="38"/>
      <c r="H84" s="39"/>
      <c r="I84" s="38"/>
      <c r="J84" s="6"/>
      <c r="K84" s="6"/>
      <c r="L84" s="6"/>
      <c r="M84" s="6"/>
      <c r="N84" s="6"/>
    </row>
    <row r="85" spans="1:14" x14ac:dyDescent="0.25">
      <c r="A85" s="1"/>
      <c r="B85" s="6"/>
      <c r="C85" s="6"/>
      <c r="D85" s="6"/>
      <c r="E85" s="6"/>
      <c r="F85" s="6"/>
      <c r="G85" s="6"/>
      <c r="H85" s="10"/>
      <c r="I85" s="6"/>
      <c r="J85" s="6"/>
      <c r="K85" s="6"/>
      <c r="L85" s="6"/>
      <c r="M85" s="6"/>
      <c r="N85" s="6"/>
    </row>
    <row r="86" spans="1:14" ht="30" x14ac:dyDescent="0.25">
      <c r="A86" s="1"/>
      <c r="B86" s="6"/>
      <c r="C86" s="22"/>
      <c r="D86" s="29" t="s">
        <v>71</v>
      </c>
      <c r="E86" s="6"/>
      <c r="F86" s="6"/>
      <c r="G86" s="6"/>
      <c r="H86" s="10"/>
      <c r="I86" s="6"/>
      <c r="J86" s="6"/>
      <c r="K86" s="6"/>
      <c r="L86" s="6"/>
      <c r="M86" s="6"/>
      <c r="N86" s="6"/>
    </row>
    <row r="87" spans="1:14" x14ac:dyDescent="0.25">
      <c r="A87" s="1"/>
      <c r="B87" s="6"/>
      <c r="C87" s="12" t="s">
        <v>25</v>
      </c>
      <c r="D87" s="43">
        <v>55311</v>
      </c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1:14" x14ac:dyDescent="0.25">
      <c r="A88" s="1"/>
      <c r="B88" s="6"/>
      <c r="C88" s="12" t="s">
        <v>26</v>
      </c>
      <c r="D88" s="43">
        <v>58209</v>
      </c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1:14" x14ac:dyDescent="0.25">
      <c r="A89" s="1"/>
      <c r="B89" s="6"/>
      <c r="C89" s="12" t="s">
        <v>70</v>
      </c>
      <c r="D89" s="23">
        <v>0</v>
      </c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1:14" x14ac:dyDescent="0.25">
      <c r="A90" s="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1:14" x14ac:dyDescent="0.25">
      <c r="A91" s="1"/>
      <c r="B91" s="6"/>
      <c r="C91" s="22" t="s">
        <v>57</v>
      </c>
      <c r="D91" s="36">
        <v>2014</v>
      </c>
      <c r="E91" s="36">
        <v>2015</v>
      </c>
      <c r="F91" s="36">
        <v>2016</v>
      </c>
      <c r="G91" s="36">
        <v>2017</v>
      </c>
      <c r="H91" s="36">
        <v>2018</v>
      </c>
      <c r="I91" s="36" t="s">
        <v>100</v>
      </c>
      <c r="J91" s="36" t="s">
        <v>101</v>
      </c>
      <c r="K91" s="36" t="s">
        <v>102</v>
      </c>
      <c r="L91" s="36" t="s">
        <v>52</v>
      </c>
      <c r="M91" s="6"/>
      <c r="N91" s="6"/>
    </row>
    <row r="92" spans="1:14" x14ac:dyDescent="0.25">
      <c r="A92" s="1"/>
      <c r="B92" s="6"/>
      <c r="C92" s="12" t="s">
        <v>27</v>
      </c>
      <c r="D92" s="23">
        <v>4695</v>
      </c>
      <c r="E92" s="23">
        <v>13857</v>
      </c>
      <c r="F92" s="23">
        <v>14805</v>
      </c>
      <c r="G92" s="23">
        <v>9813</v>
      </c>
      <c r="H92" s="23">
        <v>7474</v>
      </c>
      <c r="I92" s="23">
        <v>4231</v>
      </c>
      <c r="J92" s="23">
        <v>1404</v>
      </c>
      <c r="K92" s="23">
        <v>1930</v>
      </c>
      <c r="L92" s="30">
        <f>SUM(D92:K92)</f>
        <v>58209</v>
      </c>
      <c r="M92" s="6"/>
      <c r="N92" s="6"/>
    </row>
    <row r="93" spans="1:14" x14ac:dyDescent="0.25">
      <c r="A93" s="1"/>
      <c r="B93" s="6"/>
      <c r="C93" s="12" t="s">
        <v>95</v>
      </c>
      <c r="D93" s="37">
        <f>IF($L$92=0,,(D92/$L$92))</f>
        <v>8.0657630263361341E-2</v>
      </c>
      <c r="E93" s="37">
        <f t="shared" ref="E93:L93" si="7">IF($L$92=0,,(E92/$L$92))</f>
        <v>0.23805597072617637</v>
      </c>
      <c r="F93" s="37">
        <f t="shared" si="7"/>
        <v>0.25434211204452922</v>
      </c>
      <c r="G93" s="37">
        <f t="shared" si="7"/>
        <v>0.16858217801370923</v>
      </c>
      <c r="H93" s="37">
        <f t="shared" si="7"/>
        <v>0.12839938841072687</v>
      </c>
      <c r="I93" s="37">
        <f t="shared" si="7"/>
        <v>7.2686354343829987E-2</v>
      </c>
      <c r="J93" s="37">
        <f t="shared" si="7"/>
        <v>2.4119981446168118E-2</v>
      </c>
      <c r="K93" s="37">
        <f t="shared" si="7"/>
        <v>3.3156384751498909E-2</v>
      </c>
      <c r="L93" s="37">
        <f t="shared" si="7"/>
        <v>1</v>
      </c>
      <c r="M93" s="6"/>
      <c r="N93" s="6"/>
    </row>
    <row r="94" spans="1:14" x14ac:dyDescent="0.25">
      <c r="A94" s="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1:14" ht="30" x14ac:dyDescent="0.25">
      <c r="A95" s="1"/>
      <c r="B95" s="6"/>
      <c r="C95" s="28" t="s">
        <v>28</v>
      </c>
      <c r="D95" s="29" t="s">
        <v>64</v>
      </c>
      <c r="E95" s="29" t="s">
        <v>96</v>
      </c>
      <c r="F95" s="9"/>
      <c r="G95" s="9"/>
      <c r="H95" s="9"/>
      <c r="I95" s="9"/>
      <c r="J95" s="9"/>
      <c r="K95" s="9"/>
      <c r="L95" s="9"/>
      <c r="M95" s="9"/>
      <c r="N95" s="6"/>
    </row>
    <row r="96" spans="1:14" x14ac:dyDescent="0.25">
      <c r="A96" s="1"/>
      <c r="B96" s="6"/>
      <c r="C96" s="12" t="s">
        <v>12</v>
      </c>
      <c r="D96" s="23">
        <v>26284</v>
      </c>
      <c r="E96" s="37">
        <f>IF($D$98=0,,(D96/$D$98))</f>
        <v>0.45154529368310742</v>
      </c>
      <c r="F96" s="6"/>
      <c r="G96" s="6"/>
      <c r="H96" s="6"/>
      <c r="I96" s="6"/>
      <c r="J96" s="6"/>
      <c r="K96" s="6"/>
      <c r="L96" s="6"/>
      <c r="M96" s="6"/>
      <c r="N96" s="6"/>
    </row>
    <row r="97" spans="1:14" x14ac:dyDescent="0.25">
      <c r="A97" s="1"/>
      <c r="B97" s="6"/>
      <c r="C97" s="12" t="s">
        <v>41</v>
      </c>
      <c r="D97" s="23">
        <v>31925</v>
      </c>
      <c r="E97" s="37">
        <f t="shared" ref="E97:E98" si="8">IF($D$98=0,,(D97/$D$98))</f>
        <v>0.54845470631689253</v>
      </c>
      <c r="F97" s="6"/>
      <c r="G97" s="6"/>
      <c r="H97" s="6"/>
      <c r="I97" s="6"/>
      <c r="J97" s="6"/>
      <c r="K97" s="6"/>
      <c r="L97" s="6"/>
      <c r="M97" s="6"/>
      <c r="N97" s="6"/>
    </row>
    <row r="98" spans="1:14" x14ac:dyDescent="0.25">
      <c r="A98" s="1"/>
      <c r="B98" s="6"/>
      <c r="C98" s="21" t="s">
        <v>52</v>
      </c>
      <c r="D98" s="30">
        <f>SUM(D96:D97)</f>
        <v>58209</v>
      </c>
      <c r="E98" s="47">
        <f t="shared" si="8"/>
        <v>1</v>
      </c>
      <c r="F98" s="6"/>
      <c r="G98" s="6"/>
      <c r="H98" s="6"/>
      <c r="I98" s="6"/>
      <c r="J98" s="6"/>
      <c r="K98" s="6"/>
      <c r="L98" s="6"/>
      <c r="M98" s="6"/>
      <c r="N98" s="6"/>
    </row>
    <row r="99" spans="1:14" x14ac:dyDescent="0.25">
      <c r="A99" s="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1:14" x14ac:dyDescent="0.25">
      <c r="A100" s="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</sheetData>
  <mergeCells count="1">
    <mergeCell ref="I6:J7"/>
  </mergeCells>
  <pageMargins left="0.19685039370078741" right="0.21" top="0.74803149606299213" bottom="0.74803149606299213" header="0.31496062992125984" footer="0.31496062992125984"/>
  <pageSetup paperSize="9" scale="64" orientation="portrait" r:id="rId1"/>
  <rowBreaks count="2" manualBreakCount="2">
    <brk id="13" max="16383" man="1"/>
    <brk id="68" min="1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Blad2</vt:lpstr>
      <vt:lpstr>Blad2!Utskriftsområde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Jonny Sylvén</dc:creator>
  <cp:lastModifiedBy>Andreas Birgersson</cp:lastModifiedBy>
  <cp:lastPrinted>2014-01-21T10:23:53Z</cp:lastPrinted>
  <dcterms:created xsi:type="dcterms:W3CDTF">2012-02-01T12:08:15Z</dcterms:created>
  <dcterms:modified xsi:type="dcterms:W3CDTF">2014-02-12T11:02:29Z</dcterms:modified>
</cp:coreProperties>
</file>